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64E452A6-885E-43FA-BE76-9C834666DE44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7" i="11" l="1"/>
  <c r="F47" i="11"/>
  <c r="G47" i="11"/>
  <c r="H47" i="11" s="1"/>
  <c r="I47" i="11"/>
  <c r="J47" i="11"/>
  <c r="K47" i="11"/>
  <c r="L47" i="11" s="1"/>
  <c r="M47" i="11"/>
  <c r="N47" i="11"/>
  <c r="O47" i="11"/>
  <c r="P47" i="11" s="1"/>
  <c r="R47" i="11"/>
  <c r="S47" i="11" s="1"/>
  <c r="C47" i="10"/>
  <c r="F47" i="10"/>
  <c r="G47" i="10"/>
  <c r="H47" i="10" s="1"/>
  <c r="I47" i="10"/>
  <c r="J47" i="10"/>
  <c r="K47" i="10"/>
  <c r="L47" i="10" s="1"/>
  <c r="M47" i="10"/>
  <c r="N47" i="10"/>
  <c r="O47" i="10"/>
  <c r="P47" i="10" s="1"/>
  <c r="R47" i="10"/>
  <c r="S47" i="10" s="1"/>
  <c r="C47" i="9"/>
  <c r="D47" i="9"/>
  <c r="F47" i="9"/>
  <c r="G47" i="9"/>
  <c r="H47" i="9"/>
  <c r="I47" i="9"/>
  <c r="J47" i="9"/>
  <c r="K47" i="9"/>
  <c r="L47" i="9" s="1"/>
  <c r="M47" i="9"/>
  <c r="N47" i="9"/>
  <c r="O47" i="9"/>
  <c r="P47" i="9"/>
  <c r="R47" i="9"/>
  <c r="S47" i="9" s="1"/>
  <c r="C47" i="8"/>
  <c r="F47" i="8"/>
  <c r="G47" i="8"/>
  <c r="H47" i="8" s="1"/>
  <c r="I47" i="8"/>
  <c r="J47" i="8"/>
  <c r="K47" i="8"/>
  <c r="L47" i="8" s="1"/>
  <c r="M47" i="8"/>
  <c r="N47" i="8" s="1"/>
  <c r="O47" i="8"/>
  <c r="P47" i="8" s="1"/>
  <c r="R47" i="8"/>
  <c r="S47" i="8" s="1"/>
  <c r="C47" i="7"/>
  <c r="F47" i="7"/>
  <c r="G47" i="7"/>
  <c r="H47" i="7" s="1"/>
  <c r="I47" i="7"/>
  <c r="J47" i="7"/>
  <c r="K47" i="7"/>
  <c r="L47" i="7" s="1"/>
  <c r="M47" i="7"/>
  <c r="N47" i="7"/>
  <c r="O47" i="7"/>
  <c r="P47" i="7" s="1"/>
  <c r="R47" i="7"/>
  <c r="S47" i="7" s="1"/>
  <c r="C47" i="6"/>
  <c r="F47" i="6"/>
  <c r="G47" i="6"/>
  <c r="H47" i="6"/>
  <c r="I47" i="6"/>
  <c r="J47" i="6"/>
  <c r="K47" i="6"/>
  <c r="L47" i="6"/>
  <c r="M47" i="6"/>
  <c r="N47" i="6" s="1"/>
  <c r="O47" i="6"/>
  <c r="P47" i="6"/>
  <c r="Q47" i="6"/>
  <c r="R47" i="6"/>
  <c r="S47" i="6" s="1"/>
  <c r="C47" i="5"/>
  <c r="F47" i="5"/>
  <c r="G47" i="5"/>
  <c r="H47" i="5" s="1"/>
  <c r="I47" i="5"/>
  <c r="J47" i="5"/>
  <c r="K47" i="5"/>
  <c r="L47" i="5" s="1"/>
  <c r="M47" i="5"/>
  <c r="N47" i="5"/>
  <c r="O47" i="5"/>
  <c r="P47" i="5" s="1"/>
  <c r="B47" i="4"/>
  <c r="E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B47" i="2"/>
  <c r="C47" i="2"/>
  <c r="D47" i="11" s="1"/>
  <c r="D47" i="2"/>
  <c r="E47" i="10" s="1"/>
  <c r="E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C47" i="4" l="1"/>
  <c r="D47" i="5"/>
  <c r="D47" i="7"/>
  <c r="D47" i="8"/>
  <c r="D47" i="10"/>
  <c r="D47" i="6"/>
  <c r="E47" i="7"/>
  <c r="E47" i="9"/>
  <c r="E47" i="11"/>
  <c r="D47" i="4"/>
  <c r="E47" i="8"/>
  <c r="E47" i="6"/>
  <c r="E47" i="5"/>
  <c r="Q47" i="11"/>
  <c r="Q47" i="10"/>
  <c r="Q47" i="9"/>
  <c r="Q47" i="8"/>
  <c r="Q47" i="7"/>
  <c r="Q47" i="5"/>
  <c r="R47" i="5"/>
  <c r="S47" i="5" s="1"/>
  <c r="D45" i="10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<sst xmlns="http://schemas.openxmlformats.org/spreadsheetml/2006/main" count="885" uniqueCount="146">
  <si>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</si>
  <si>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</si>
  <si>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</si>
  <si>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</si>
  <si>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</si>
  <si>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</si>
  <si>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</si>
  <si>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</si>
  <si>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</si>
  <si>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</si>
  <si>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</si>
  <si>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</si>
  <si>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</si>
  <si>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</si>
  <si>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</si>
  <si>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</si>
  <si>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</si>
  <si>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</si>
  <si>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</si>
  <si>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</si>
  <si>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</si>
  <si>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</si>
  <si>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</si>
  <si>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</si>
  <si>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</si>
  <si>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</si>
  <si>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</si>
  <si>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</si>
  <si>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</si>
  <si>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</si>
  <si>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</si>
  <si>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</si>
  <si>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</si>
  <si>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</si>
  <si>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</si>
  <si>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</si>
  <si>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</si>
  <si>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</si>
  <si>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</si>
  <si>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</si>
  <si>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</si>
  <si>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</si>
  <si>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</si>
  <si>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</si>
  <si>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</si>
  <si>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</si>
  <si>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</si>
  <si>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</si>
  <si>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</si>
  <si>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</si>
  <si>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</si>
  <si>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</si>
  <si>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</si>
  <si>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</si>
  <si>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</si>
  <si>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</si>
  <si>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</si>
  <si>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</si>
  <si>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</si>
  <si>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</si>
  <si>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</si>
  <si>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</si>
  <si>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</si>
  <si>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</si>
  <si>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</si>
  <si>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</si>
  <si>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</si>
  <si>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</si>
  <si>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</si>
  <si>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</si>
  <si>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</si>
  <si>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</si>
  <si>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</si>
  <si>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</si>
  <si>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</si>
  <si>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</si>
  <si>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</si>
  <si>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</si>
  <si>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</si>
  <si>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</si>
  <si>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</si>
  <si>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</si>
  <si>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</si>
  <si>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</si>
  <si>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</si>
  <si>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</si>
  <si>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</si>
  <si>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</si>
  <si>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</si>
  <si>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</si>
  <si>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</si>
  <si>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</si>
  <si>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</si>
  <si>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</si>
  <si>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</si>
  <si>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</si>
  <si>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</si>
  <si>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</si>
  <si>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</si>
  <si>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</si>
  <si>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เด็กชายกฤตพล  มณีกุล</t>
  </si>
  <si>
    <t>เด็กชายกฤตภาส  ทองประเสริฐ</t>
  </si>
  <si>
    <t>เด็กชายกัญจนภัทร  มาคำสาย</t>
  </si>
  <si>
    <t>เด็กชายกีรติ  เจริญทรัพย์</t>
  </si>
  <si>
    <t>เด็กชายชลสิทธิ์  แก้วประสิทธิ์</t>
  </si>
  <si>
    <t>เด็กชายชวภณ  ฤทธิ์จอหอ</t>
  </si>
  <si>
    <t>เด็กชายไชยภัทร  ตุ้มทองคำ</t>
  </si>
  <si>
    <t>เด็กชายเดชาวัต  สุนทรโชติ</t>
  </si>
  <si>
    <t>เด็กชายไตรสรณคม  พรหมมาพันธุ์</t>
  </si>
  <si>
    <t>เด็กชายธนโชติ  กรรมแต่ง</t>
  </si>
  <si>
    <t>เด็กชายพงษ์เทพ  ไทยสมัยรุ่งโรจน์</t>
  </si>
  <si>
    <t>เด็กชายภาณพัช  จันทร์ฉาย</t>
  </si>
  <si>
    <t>เด็กชายภาณุพงศ์  ทุมพิลา</t>
  </si>
  <si>
    <t>เด็กชายมนัส  บุญมาปะ</t>
  </si>
  <si>
    <t>เด็กชายวชิรวี  รสจันทร์</t>
  </si>
  <si>
    <t>เด็กชายศุภกร  ยาโฉม</t>
  </si>
  <si>
    <t>เด็กชายเสฎฐวุฒิ  ศรีวิโรจน์</t>
  </si>
  <si>
    <t>เด็กหญิงกนกวรรณ  แววศรี</t>
  </si>
  <si>
    <t>เด็กหญิงกานต์ธีรา  ภารินทร์</t>
  </si>
  <si>
    <t>เด็กหญิงจิดาภา  สุ่มมาตย์</t>
  </si>
  <si>
    <t>เด็กหญิงฐิติพร  เหลืองอ่อน</t>
  </si>
  <si>
    <t>เด็กหญิงธัญญากร  ชมภูนาค</t>
  </si>
  <si>
    <t>เด็กหญิงนัชชา  หยวกแตง</t>
  </si>
  <si>
    <t>เด็กหญิงน้ำฤทัย  ฟองน้ำ</t>
  </si>
  <si>
    <t>เด็กหญิงนิตยา  ขจรเกียรติอุดม</t>
  </si>
  <si>
    <t>เด็กหญิงปวริศรา  ตะเหลบ</t>
  </si>
  <si>
    <t>เด็กหญิงปาริชาต  เจริญวงศ์</t>
  </si>
  <si>
    <t>เด็กหญิงพชรพร  แจ้งสว่าง</t>
  </si>
  <si>
    <t>เด็กหญิงณปภัช  นิธิศภานน</t>
  </si>
  <si>
    <t>เด็กหญิงพรรณภัทร  ช่วงอรุณ</t>
  </si>
  <si>
    <t>เด็กหญิงพัชริดา  ดอนโสภา</t>
  </si>
  <si>
    <t>เด็กหญิงพิชญา  ส้มจีน</t>
  </si>
  <si>
    <t>เด็กหญิงพิมพ์ชนก  พรหมสำเภา</t>
  </si>
  <si>
    <t>เด็กหญิงพิริญาพร  หนุนดี</t>
  </si>
  <si>
    <t>เด็กหญิงมนัสนันท์  เชี่ยวดี</t>
  </si>
  <si>
    <t>เด็กหญิงเมธปรียา  ภารินทร์</t>
  </si>
  <si>
    <t>เด็กหญิงสิรินยา  แซ่ตั๊น</t>
  </si>
  <si>
    <t>เด็กหญิงสุพิชญาย์  สุขอร่าม</t>
  </si>
  <si>
    <t>เด็กหญิงอาทิติยา  พานทอง</t>
  </si>
  <si>
    <t>เด็กหญิงอิงครัตน์  วรพงษ์สุคนธ์</t>
  </si>
  <si>
    <t>เด็กหญิงปพิชญา  วิชัย</t>
  </si>
  <si>
    <t>เด็กหญิงเกวลิน  ศรีแก้วคง</t>
  </si>
  <si>
    <t>เด็กหญิงวศินี  วงศ์นภาไพศาล</t>
  </si>
  <si>
    <t>3/10</t>
  </si>
  <si>
    <t>นางสาวพรพรรณ พูลเขาล้าน</t>
  </si>
  <si>
    <t>นางสาววรรณพิมล บุนทยะพัธน์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</si>
</sst>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1" fillId="0" borderId="1" xfId="0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1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17"/>
      <c r="AF2" s="81" t="s">
        <v>2</v>
      </c>
      <c r="AG2" s="18"/>
      <c r="AH2" s="18"/>
      <c r="AI2" s="81" t="s">
        <v>3</v>
      </c>
      <c r="AJ2" s="18"/>
      <c r="AK2" s="18"/>
      <c r="AL2" s="18"/>
      <c r="AM2" s="81" t="s">
        <v>4</v>
      </c>
      <c r="AN2" s="18"/>
      <c r="AO2" s="18"/>
      <c r="AP2" s="18"/>
      <c r="AQ2" s="81" t="s">
        <v>5</v>
      </c>
      <c r="AR2" s="18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1" t="str">
        <f>C58&amp;"  "&amp;S58</f>
        <v>นางสาวพรพรรณ พูลเขาล้าน  นางสาววรรณพิมล บุนทยะพัธน์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17"/>
      <c r="AF3" s="82"/>
      <c r="AG3" s="18"/>
      <c r="AH3" s="18"/>
      <c r="AI3" s="82"/>
      <c r="AJ3" s="18"/>
      <c r="AK3" s="18"/>
      <c r="AL3" s="18"/>
      <c r="AM3" s="82"/>
      <c r="AN3" s="18"/>
      <c r="AO3" s="18"/>
      <c r="AP3" s="18"/>
      <c r="AQ3" s="82"/>
      <c r="AR3" s="18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3"/>
      <c r="AG4" s="18"/>
      <c r="AH4" s="18"/>
      <c r="AI4" s="83"/>
      <c r="AJ4" s="18"/>
      <c r="AK4" s="18"/>
      <c r="AL4" s="18"/>
      <c r="AM4" s="83"/>
      <c r="AN4" s="18"/>
      <c r="AO4" s="18"/>
      <c r="AP4" s="18"/>
      <c r="AQ4" s="83"/>
      <c r="AR4" s="18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3/10</v>
      </c>
      <c r="C5" s="64">
        <f>ฉบับครู!C5</f>
        <v>45022</v>
      </c>
      <c r="D5" s="23" t="str">
        <f>ฉบับครู!D5</f>
        <v>เด็กชายกฤตพล  มณีกุล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3/10</v>
      </c>
      <c r="C6" s="64">
        <f>ฉบับครู!C6</f>
        <v>45023</v>
      </c>
      <c r="D6" s="23" t="str">
        <f>ฉบับครู!D6</f>
        <v>เด็กชายกฤตภาส  ทองประเสริฐ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3/10</v>
      </c>
      <c r="C7" s="64">
        <f>ฉบับครู!C7</f>
        <v>45024</v>
      </c>
      <c r="D7" s="23" t="str">
        <f>ฉบับครู!D7</f>
        <v>เด็กชายกัญจนภัทร  มาคำสาย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3/10</v>
      </c>
      <c r="C8" s="64">
        <f>ฉบับครู!C8</f>
        <v>45025</v>
      </c>
      <c r="D8" s="23" t="str">
        <f>ฉบับครู!D8</f>
        <v>เด็กชายกีรติ  เจริญทรัพย์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3/10</v>
      </c>
      <c r="C9" s="64">
        <f>ฉบับครู!C9</f>
        <v>45026</v>
      </c>
      <c r="D9" s="23" t="str">
        <f>ฉบับครู!D9</f>
        <v>เด็กชายชลสิทธิ์  แก้วประสิทธิ์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3/10</v>
      </c>
      <c r="C10" s="64">
        <f>ฉบับครู!C10</f>
        <v>45027</v>
      </c>
      <c r="D10" s="23" t="str">
        <f>ฉบับครู!D10</f>
        <v>เด็กชายชวภณ  ฤทธิ์จอหอ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3/10</v>
      </c>
      <c r="C11" s="64">
        <f>ฉบับครู!C11</f>
        <v>45028</v>
      </c>
      <c r="D11" s="23" t="str">
        <f>ฉบับครู!D11</f>
        <v>เด็กชายไชยภัทร  ตุ้มทองคำ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3/10</v>
      </c>
      <c r="C12" s="64">
        <f>ฉบับครู!C12</f>
        <v>45029</v>
      </c>
      <c r="D12" s="23" t="str">
        <f>ฉบับครู!D12</f>
        <v>เด็กชายเดชาวัต  สุนทรโชติ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3/10</v>
      </c>
      <c r="C13" s="64">
        <f>ฉบับครู!C13</f>
        <v>45030</v>
      </c>
      <c r="D13" s="23" t="str">
        <f>ฉบับครู!D13</f>
        <v>เด็กชายไตรสรณคม  พรหมมาพันธุ์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3/10</v>
      </c>
      <c r="C14" s="64">
        <f>ฉบับครู!C14</f>
        <v>45031</v>
      </c>
      <c r="D14" s="23" t="str">
        <f>ฉบับครู!D14</f>
        <v>เด็กชายธนโชติ  กรรมแต่ง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3/10</v>
      </c>
      <c r="C15" s="64">
        <f>ฉบับครู!C15</f>
        <v>45033</v>
      </c>
      <c r="D15" s="23" t="str">
        <f>ฉบับครู!D15</f>
        <v>เด็กชายพงษ์เทพ  ไทยสมัยรุ่งโรจน์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3/10</v>
      </c>
      <c r="C16" s="64">
        <f>ฉบับครู!C16</f>
        <v>45034</v>
      </c>
      <c r="D16" s="23" t="str">
        <f>ฉบับครู!D16</f>
        <v>เด็กชายภาณพัช  จันทร์ฉาย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3/10</v>
      </c>
      <c r="C17" s="64">
        <f>ฉบับครู!C17</f>
        <v>45035</v>
      </c>
      <c r="D17" s="23" t="str">
        <f>ฉบับครู!D17</f>
        <v>เด็กชายภาณุพงศ์  ทุมพิลา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3/10</v>
      </c>
      <c r="C18" s="64">
        <f>ฉบับครู!C18</f>
        <v>45036</v>
      </c>
      <c r="D18" s="23" t="str">
        <f>ฉบับครู!D18</f>
        <v>เด็กชายมนัส  บุญมาปะ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3/10</v>
      </c>
      <c r="C19" s="64">
        <f>ฉบับครู!C19</f>
        <v>45037</v>
      </c>
      <c r="D19" s="23" t="str">
        <f>ฉบับครู!D19</f>
        <v>เด็กชายวชิรวี  รสจันทร์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3/10</v>
      </c>
      <c r="C20" s="64">
        <f>ฉบับครู!C20</f>
        <v>45038</v>
      </c>
      <c r="D20" s="23" t="str">
        <f>ฉบับครู!D20</f>
        <v>เด็กชายศุภกร  ยาโฉม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3/10</v>
      </c>
      <c r="C21" s="64">
        <f>ฉบับครู!C21</f>
        <v>45039</v>
      </c>
      <c r="D21" s="23" t="str">
        <f>ฉบับครู!D21</f>
        <v>เด็กชายเสฎฐวุฒิ  ศรีวิโรจน์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3/10</v>
      </c>
      <c r="C22" s="64">
        <f>ฉบับครู!C22</f>
        <v>45040</v>
      </c>
      <c r="D22" s="23" t="str">
        <f>ฉบับครู!D22</f>
        <v>เด็กหญิงกนกวรรณ  แววศรี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3/10</v>
      </c>
      <c r="C23" s="64">
        <f>ฉบับครู!C23</f>
        <v>45042</v>
      </c>
      <c r="D23" s="23" t="str">
        <f>ฉบับครู!D23</f>
        <v>เด็กหญิงกานต์ธีรา  ภารินทร์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3/10</v>
      </c>
      <c r="C24" s="64">
        <f>ฉบับครู!C24</f>
        <v>45043</v>
      </c>
      <c r="D24" s="23" t="str">
        <f>ฉบับครู!D24</f>
        <v>เด็กหญิงจิดาภา  สุ่มมาตย์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3/10</v>
      </c>
      <c r="C25" s="64">
        <f>ฉบับครู!C25</f>
        <v>45045</v>
      </c>
      <c r="D25" s="23" t="str">
        <f>ฉบับครู!D25</f>
        <v>เด็กหญิงฐิติพร  เหลืองอ่อน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3/10</v>
      </c>
      <c r="C26" s="64">
        <f>ฉบับครู!C26</f>
        <v>45046</v>
      </c>
      <c r="D26" s="23" t="str">
        <f>ฉบับครู!D26</f>
        <v>เด็กหญิงธัญญากร  ชมภูนาค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3/10</v>
      </c>
      <c r="C27" s="64">
        <f>ฉบับครู!C27</f>
        <v>45047</v>
      </c>
      <c r="D27" s="23" t="str">
        <f>ฉบับครู!D27</f>
        <v>เด็กหญิงนัชชา  หยวกแตง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3/10</v>
      </c>
      <c r="C28" s="64">
        <f>ฉบับครู!C28</f>
        <v>45048</v>
      </c>
      <c r="D28" s="23" t="str">
        <f>ฉบับครู!D28</f>
        <v>เด็กหญิงน้ำฤทัย  ฟองน้ำ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3/10</v>
      </c>
      <c r="C29" s="64">
        <f>ฉบับครู!C29</f>
        <v>45049</v>
      </c>
      <c r="D29" s="23" t="str">
        <f>ฉบับครู!D29</f>
        <v>เด็กหญิงนิตยา  ขจรเกียรติอุดม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3/10</v>
      </c>
      <c r="C30" s="64">
        <f>ฉบับครู!C30</f>
        <v>45050</v>
      </c>
      <c r="D30" s="23" t="str">
        <f>ฉบับครู!D30</f>
        <v>เด็กหญิงปวริศรา  ตะเหลบ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3/10</v>
      </c>
      <c r="C31" s="64">
        <f>ฉบับครู!C31</f>
        <v>45051</v>
      </c>
      <c r="D31" s="23" t="str">
        <f>ฉบับครู!D31</f>
        <v>เด็กหญิงปาริชาต  เจริญวงศ์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3/10</v>
      </c>
      <c r="C32" s="64">
        <f>ฉบับครู!C32</f>
        <v>45052</v>
      </c>
      <c r="D32" s="23" t="str">
        <f>ฉบับครู!D32</f>
        <v>เด็กหญิงพชรพร  แจ้งสว่าง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3/10</v>
      </c>
      <c r="C33" s="64">
        <f>ฉบับครู!C33</f>
        <v>45053</v>
      </c>
      <c r="D33" s="23" t="str">
        <f>ฉบับครู!D33</f>
        <v>เด็กหญิงณปภัช  นิธิศภานน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3/10</v>
      </c>
      <c r="C34" s="64">
        <f>ฉบับครู!C34</f>
        <v>45054</v>
      </c>
      <c r="D34" s="23" t="str">
        <f>ฉบับครู!D34</f>
        <v>เด็กหญิงพรรณภัทร  ช่วงอรุณ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3/10</v>
      </c>
      <c r="C35" s="64">
        <f>ฉบับครู!C35</f>
        <v>45055</v>
      </c>
      <c r="D35" s="23" t="str">
        <f>ฉบับครู!D35</f>
        <v>เด็กหญิงพัชริดา  ดอนโสภา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3/10</v>
      </c>
      <c r="C36" s="64">
        <f>ฉบับครู!C36</f>
        <v>45056</v>
      </c>
      <c r="D36" s="23" t="str">
        <f>ฉบับครู!D36</f>
        <v>เด็กหญิงพิชญา  ส้มจีน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3/10</v>
      </c>
      <c r="C37" s="64">
        <f>ฉบับครู!C37</f>
        <v>45057</v>
      </c>
      <c r="D37" s="23" t="str">
        <f>ฉบับครู!D37</f>
        <v>เด็กหญิงพิมพ์ชนก  พรหมสำเภา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3/10</v>
      </c>
      <c r="C38" s="64">
        <f>ฉบับครู!C38</f>
        <v>45058</v>
      </c>
      <c r="D38" s="23" t="str">
        <f>ฉบับครู!D38</f>
        <v>เด็กหญิงพิริญาพร  หนุนดี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3/10</v>
      </c>
      <c r="C39" s="64">
        <f>ฉบับครู!C39</f>
        <v>45059</v>
      </c>
      <c r="D39" s="23" t="str">
        <f>ฉบับครู!D39</f>
        <v>เด็กหญิงมนัสนันท์  เชี่ยวดี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3/10</v>
      </c>
      <c r="C40" s="64">
        <f>ฉบับครู!C40</f>
        <v>45060</v>
      </c>
      <c r="D40" s="23" t="str">
        <f>ฉบับครู!D40</f>
        <v>เด็กหญิงเมธปรียา  ภารินทร์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3/10</v>
      </c>
      <c r="C41" s="64">
        <f>ฉบับครู!C41</f>
        <v>45062</v>
      </c>
      <c r="D41" s="23" t="str">
        <f>ฉบับครู!D41</f>
        <v>เด็กหญิงสิรินยา  แซ่ตั๊น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3/10</v>
      </c>
      <c r="C42" s="64">
        <f>ฉบับครู!C42</f>
        <v>45063</v>
      </c>
      <c r="D42" s="23" t="str">
        <f>ฉบับครู!D42</f>
        <v>เด็กหญิงสุพิชญาย์  สุขอร่าม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3/10</v>
      </c>
      <c r="C43" s="64">
        <f>ฉบับครู!C43</f>
        <v>45064</v>
      </c>
      <c r="D43" s="23" t="str">
        <f>ฉบับครู!D43</f>
        <v>เด็กหญิงอาทิติยา  พานทอง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3/10</v>
      </c>
      <c r="C44" s="64">
        <f>ฉบับครู!C44</f>
        <v>45065</v>
      </c>
      <c r="D44" s="23" t="str">
        <f>ฉบับครู!D44</f>
        <v>เด็กหญิงอิงครัตน์  วรพงษ์สุคนธ์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3/10</v>
      </c>
      <c r="C45" s="64">
        <f>ฉบับครู!C45</f>
        <v>45112</v>
      </c>
      <c r="D45" s="23" t="str">
        <f>ฉบับครู!D45</f>
        <v>เด็กหญิงปพิชญา  วิชัย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3/10</v>
      </c>
      <c r="C46" s="64">
        <f>ฉบับครู!C46</f>
        <v>45114</v>
      </c>
      <c r="D46" s="23" t="str">
        <f>ฉบับครู!D46</f>
        <v>เด็กหญิงเกวลิน  ศรีแก้วคง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 t="str">
        <f>ฉบับครู!B47</f>
        <v>3/10</v>
      </c>
      <c r="C47" s="64">
        <f>ฉบับครู!C47</f>
        <v>45633</v>
      </c>
      <c r="D47" s="23" t="str">
        <f>ฉบับครู!D47</f>
        <v>เด็กหญิงวศินี  วงศ์นภาไพศาล</v>
      </c>
      <c r="E47" s="24" t="str">
        <f>ฉบับครู!E47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1">H47+M47+R47+U47+AC47</f>
        <v>0</v>
      </c>
      <c r="AF47" s="20">
        <f t="shared" ref="AF47" si="32">SUM(H47,M47,R47,U47,AC47)</f>
        <v>0</v>
      </c>
      <c r="AG47" s="20" t="b">
        <f t="shared" ref="AG47" si="33">IF(L47=3,1,IF(L47=2,2,IF(L47=1,3)))</f>
        <v>0</v>
      </c>
      <c r="AH47" s="20">
        <f t="shared" ref="AH47" si="34">J47+L47+Q47+W47+AA47</f>
        <v>0</v>
      </c>
      <c r="AI47" s="20">
        <f t="shared" ref="AI47" si="35">SUM(J47,L47,Q47,W47,AA47)</f>
        <v>0</v>
      </c>
      <c r="AJ47" s="20" t="b">
        <f t="shared" ref="AJ47" si="36">IF(Z47=3,1,IF(Z47=2,2,IF(Z47=1,3)))</f>
        <v>0</v>
      </c>
      <c r="AK47" s="20" t="b">
        <f t="shared" ref="AK47" si="37">IF(AD47=3,1,IF(AD47=2,2,IF(AD47=1,3)))</f>
        <v>0</v>
      </c>
      <c r="AL47" s="20">
        <f t="shared" ref="AL47" si="38">G47+O47+T47+Z47+AD47</f>
        <v>0</v>
      </c>
      <c r="AM47" s="20">
        <f t="shared" ref="AM47" si="39">SUM(G47,O47,T47,Z47,AD47)</f>
        <v>0</v>
      </c>
      <c r="AN47" s="20" t="b">
        <f t="shared" ref="AN47" si="40">IF(P47=3,1,IF(P47=2,2,IF(P47=1,3)))</f>
        <v>0</v>
      </c>
      <c r="AO47" s="20" t="b">
        <f t="shared" ref="AO47" si="41">IF(S47=3,1,IF(S47=2,2,IF(S47=1,3)))</f>
        <v>0</v>
      </c>
      <c r="AP47" s="20">
        <f t="shared" ref="AP47" si="42">K47+P47+S47+X47+AB47</f>
        <v>0</v>
      </c>
      <c r="AQ47" s="20">
        <f t="shared" ref="AQ47" si="43">SUM(K47,P47,S47,X47,AB47)</f>
        <v>0</v>
      </c>
      <c r="AR47" s="20">
        <f t="shared" ref="AR47" si="44">F47+I47+N47+V47+Y47</f>
        <v>0</v>
      </c>
      <c r="AS47" s="20">
        <f t="shared" ref="AS47" si="45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2" t="s">
        <v>62</v>
      </c>
      <c r="D57" s="85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2" t="s">
        <v>62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6" t="s">
        <v>144</v>
      </c>
      <c r="D58" s="93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4"/>
      <c r="P58" s="85"/>
      <c r="Q58" s="85"/>
      <c r="R58" s="39"/>
      <c r="S58" s="84" t="s">
        <v>145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4" t="s">
        <v>63</v>
      </c>
      <c r="D59" s="85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6"/>
      <c r="P59" s="85"/>
      <c r="Q59" s="85"/>
      <c r="R59" s="39"/>
      <c r="S59" s="84" t="s">
        <v>63</v>
      </c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6" sqref="B46:S47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58"/>
      <c r="H2" s="100" t="s">
        <v>87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3/10</v>
      </c>
      <c r="D5" s="74">
        <f>ฉบับนักเรียน!C5</f>
        <v>45022</v>
      </c>
      <c r="E5" s="41" t="str">
        <f>ฉบับนักเรียน!D5</f>
        <v>เด็กชายกฤตพล  มณีกุล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3/10</v>
      </c>
      <c r="D6" s="74">
        <f>ฉบับนักเรียน!C6</f>
        <v>45023</v>
      </c>
      <c r="E6" s="41" t="str">
        <f>ฉบับนักเรียน!D6</f>
        <v>เด็กชายกฤตภาส  ทองประเสริฐ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3/10</v>
      </c>
      <c r="D7" s="74">
        <f>ฉบับนักเรียน!C7</f>
        <v>45024</v>
      </c>
      <c r="E7" s="41" t="str">
        <f>ฉบับนักเรียน!D7</f>
        <v>เด็กชายกัญจนภัทร  มาคำสาย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3/10</v>
      </c>
      <c r="D8" s="74">
        <f>ฉบับนักเรียน!C8</f>
        <v>45025</v>
      </c>
      <c r="E8" s="41" t="str">
        <f>ฉบับนักเรียน!D8</f>
        <v>เด็กชายกีรติ  เจริญทรัพย์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3/10</v>
      </c>
      <c r="D9" s="74">
        <f>ฉบับนักเรียน!C9</f>
        <v>45026</v>
      </c>
      <c r="E9" s="41" t="str">
        <f>ฉบับนักเรียน!D9</f>
        <v>เด็กชายชลสิทธิ์  แก้วประสิทธิ์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3/10</v>
      </c>
      <c r="D10" s="74">
        <f>ฉบับนักเรียน!C10</f>
        <v>45027</v>
      </c>
      <c r="E10" s="41" t="str">
        <f>ฉบับนักเรียน!D10</f>
        <v>เด็กชายชวภณ  ฤทธิ์จอหอ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3/10</v>
      </c>
      <c r="D11" s="74">
        <f>ฉบับนักเรียน!C11</f>
        <v>45028</v>
      </c>
      <c r="E11" s="41" t="str">
        <f>ฉบับนักเรียน!D11</f>
        <v>เด็กชายไชยภัทร  ตุ้มทองคำ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3/10</v>
      </c>
      <c r="D12" s="74">
        <f>ฉบับนักเรียน!C12</f>
        <v>45029</v>
      </c>
      <c r="E12" s="41" t="str">
        <f>ฉบับนักเรียน!D12</f>
        <v>เด็กชายเดชาวัต  สุนทรโชติ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3/10</v>
      </c>
      <c r="D13" s="74">
        <f>ฉบับนักเรียน!C13</f>
        <v>45030</v>
      </c>
      <c r="E13" s="41" t="str">
        <f>ฉบับนักเรียน!D13</f>
        <v>เด็กชายไตรสรณคม  พรหมมาพันธุ์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3/10</v>
      </c>
      <c r="D14" s="74">
        <f>ฉบับนักเรียน!C14</f>
        <v>45031</v>
      </c>
      <c r="E14" s="41" t="str">
        <f>ฉบับนักเรียน!D14</f>
        <v>เด็กชายธนโชติ  กรรมแต่ง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3/10</v>
      </c>
      <c r="D15" s="74">
        <f>ฉบับนักเรียน!C15</f>
        <v>45033</v>
      </c>
      <c r="E15" s="41" t="str">
        <f>ฉบับนักเรียน!D15</f>
        <v>เด็กชายพงษ์เทพ  ไทยสมัยรุ่งโรจน์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3/10</v>
      </c>
      <c r="D16" s="74">
        <f>ฉบับนักเรียน!C16</f>
        <v>45034</v>
      </c>
      <c r="E16" s="41" t="str">
        <f>ฉบับนักเรียน!D16</f>
        <v>เด็กชายภาณพัช  จันทร์ฉาย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3/10</v>
      </c>
      <c r="D17" s="74">
        <f>ฉบับนักเรียน!C17</f>
        <v>45035</v>
      </c>
      <c r="E17" s="41" t="str">
        <f>ฉบับนักเรียน!D17</f>
        <v>เด็กชายภาณุพงศ์  ทุมพิลา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3/10</v>
      </c>
      <c r="D18" s="74">
        <f>ฉบับนักเรียน!C18</f>
        <v>45036</v>
      </c>
      <c r="E18" s="41" t="str">
        <f>ฉบับนักเรียน!D18</f>
        <v>เด็กชายมนัส  บุญมาปะ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3/10</v>
      </c>
      <c r="D19" s="74">
        <f>ฉบับนักเรียน!C19</f>
        <v>45037</v>
      </c>
      <c r="E19" s="41" t="str">
        <f>ฉบับนักเรียน!D19</f>
        <v>เด็กชายวชิรวี  รสจันทร์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3/10</v>
      </c>
      <c r="D20" s="74">
        <f>ฉบับนักเรียน!C20</f>
        <v>45038</v>
      </c>
      <c r="E20" s="41" t="str">
        <f>ฉบับนักเรียน!D20</f>
        <v>เด็กชายศุภกร  ยาโฉม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3/10</v>
      </c>
      <c r="D21" s="74">
        <f>ฉบับนักเรียน!C21</f>
        <v>45039</v>
      </c>
      <c r="E21" s="41" t="str">
        <f>ฉบับนักเรียน!D21</f>
        <v>เด็กชายเสฎฐวุฒิ  ศรีวิโรจน์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3/10</v>
      </c>
      <c r="D22" s="74">
        <f>ฉบับนักเรียน!C22</f>
        <v>45040</v>
      </c>
      <c r="E22" s="41" t="str">
        <f>ฉบับนักเรียน!D22</f>
        <v>เด็กหญิงกนกวรรณ  แววศรี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3/10</v>
      </c>
      <c r="D23" s="74">
        <f>ฉบับนักเรียน!C23</f>
        <v>45042</v>
      </c>
      <c r="E23" s="41" t="str">
        <f>ฉบับนักเรียน!D23</f>
        <v>เด็กหญิงกานต์ธีรา  ภารินทร์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3/10</v>
      </c>
      <c r="D24" s="74">
        <f>ฉบับนักเรียน!C24</f>
        <v>45043</v>
      </c>
      <c r="E24" s="41" t="str">
        <f>ฉบับนักเรียน!D24</f>
        <v>เด็กหญิงจิดาภา  สุ่มมาตย์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3/10</v>
      </c>
      <c r="D25" s="74">
        <f>ฉบับนักเรียน!C25</f>
        <v>45045</v>
      </c>
      <c r="E25" s="41" t="str">
        <f>ฉบับนักเรียน!D25</f>
        <v>เด็กหญิงฐิติพร  เหลืองอ่อน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3/10</v>
      </c>
      <c r="D26" s="74">
        <f>ฉบับนักเรียน!C26</f>
        <v>45046</v>
      </c>
      <c r="E26" s="41" t="str">
        <f>ฉบับนักเรียน!D26</f>
        <v>เด็กหญิงธัญญากร  ชมภูนาค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3/10</v>
      </c>
      <c r="D27" s="74">
        <f>ฉบับนักเรียน!C27</f>
        <v>45047</v>
      </c>
      <c r="E27" s="41" t="str">
        <f>ฉบับนักเรียน!D27</f>
        <v>เด็กหญิงนัชชา  หยวกแตง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3/10</v>
      </c>
      <c r="D28" s="74">
        <f>ฉบับนักเรียน!C28</f>
        <v>45048</v>
      </c>
      <c r="E28" s="41" t="str">
        <f>ฉบับนักเรียน!D28</f>
        <v>เด็กหญิงน้ำฤทัย  ฟองน้ำ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3/10</v>
      </c>
      <c r="D29" s="74">
        <f>ฉบับนักเรียน!C29</f>
        <v>45049</v>
      </c>
      <c r="E29" s="41" t="str">
        <f>ฉบับนักเรียน!D29</f>
        <v>เด็กหญิงนิตยา  ขจรเกียรติอุดม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3/10</v>
      </c>
      <c r="D30" s="74">
        <f>ฉบับนักเรียน!C30</f>
        <v>45050</v>
      </c>
      <c r="E30" s="41" t="str">
        <f>ฉบับนักเรียน!D30</f>
        <v>เด็กหญิงปวริศรา  ตะเหลบ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3/10</v>
      </c>
      <c r="D31" s="74">
        <f>ฉบับนักเรียน!C31</f>
        <v>45051</v>
      </c>
      <c r="E31" s="41" t="str">
        <f>ฉบับนักเรียน!D31</f>
        <v>เด็กหญิงปาริชาต  เจริญวงศ์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3/10</v>
      </c>
      <c r="D32" s="74">
        <f>ฉบับนักเรียน!C32</f>
        <v>45052</v>
      </c>
      <c r="E32" s="41" t="str">
        <f>ฉบับนักเรียน!D32</f>
        <v>เด็กหญิงพชรพร  แจ้งสว่าง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3/10</v>
      </c>
      <c r="D33" s="74">
        <f>ฉบับนักเรียน!C33</f>
        <v>45053</v>
      </c>
      <c r="E33" s="41" t="str">
        <f>ฉบับนักเรียน!D33</f>
        <v>เด็กหญิงณปภัช  นิธิศภานน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3/10</v>
      </c>
      <c r="D34" s="74">
        <f>ฉบับนักเรียน!C34</f>
        <v>45054</v>
      </c>
      <c r="E34" s="41" t="str">
        <f>ฉบับนักเรียน!D34</f>
        <v>เด็กหญิงพรรณภัทร  ช่วงอรุณ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3/10</v>
      </c>
      <c r="D35" s="74">
        <f>ฉบับนักเรียน!C35</f>
        <v>45055</v>
      </c>
      <c r="E35" s="41" t="str">
        <f>ฉบับนักเรียน!D35</f>
        <v>เด็กหญิงพัชริดา  ดอนโสภา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3/10</v>
      </c>
      <c r="D36" s="74">
        <f>ฉบับนักเรียน!C36</f>
        <v>45056</v>
      </c>
      <c r="E36" s="41" t="str">
        <f>ฉบับนักเรียน!D36</f>
        <v>เด็กหญิงพิชญา  ส้มจีน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3/10</v>
      </c>
      <c r="D37" s="74">
        <f>ฉบับนักเรียน!C37</f>
        <v>45057</v>
      </c>
      <c r="E37" s="41" t="str">
        <f>ฉบับนักเรียน!D37</f>
        <v>เด็กหญิงพิมพ์ชนก  พรหมสำเภา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3/10</v>
      </c>
      <c r="D38" s="74">
        <f>ฉบับนักเรียน!C38</f>
        <v>45058</v>
      </c>
      <c r="E38" s="41" t="str">
        <f>ฉบับนักเรียน!D38</f>
        <v>เด็กหญิงพิริญาพร  หนุนดี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3/10</v>
      </c>
      <c r="D39" s="74">
        <f>ฉบับนักเรียน!C39</f>
        <v>45059</v>
      </c>
      <c r="E39" s="41" t="str">
        <f>ฉบับนักเรียน!D39</f>
        <v>เด็กหญิงมนัสนันท์  เชี่ยวดี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3/10</v>
      </c>
      <c r="D40" s="74">
        <f>ฉบับนักเรียน!C40</f>
        <v>45060</v>
      </c>
      <c r="E40" s="41" t="str">
        <f>ฉบับนักเรียน!D40</f>
        <v>เด็กหญิงเมธปรียา  ภารินทร์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3/10</v>
      </c>
      <c r="D41" s="74">
        <f>ฉบับนักเรียน!C41</f>
        <v>45062</v>
      </c>
      <c r="E41" s="41" t="str">
        <f>ฉบับนักเรียน!D41</f>
        <v>เด็กหญิงสิรินยา  แซ่ตั๊น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3/10</v>
      </c>
      <c r="D42" s="74">
        <f>ฉบับนักเรียน!C42</f>
        <v>45063</v>
      </c>
      <c r="E42" s="41" t="str">
        <f>ฉบับนักเรียน!D42</f>
        <v>เด็กหญิงสุพิชญาย์  สุขอร่าม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3/10</v>
      </c>
      <c r="D43" s="74">
        <f>ฉบับนักเรียน!C43</f>
        <v>45064</v>
      </c>
      <c r="E43" s="41" t="str">
        <f>ฉบับนักเรียน!D43</f>
        <v>เด็กหญิงอาทิติยา  พานทอง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3/10</v>
      </c>
      <c r="D44" s="74">
        <f>ฉบับนักเรียน!C44</f>
        <v>45065</v>
      </c>
      <c r="E44" s="41" t="str">
        <f>ฉบับนักเรียน!D44</f>
        <v>เด็กหญิงอิงครัตน์  วรพงษ์สุคนธ์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3/10</v>
      </c>
      <c r="D45" s="74">
        <f>ฉบับนักเรียน!C45</f>
        <v>45112</v>
      </c>
      <c r="E45" s="41" t="str">
        <f>ฉบับนักเรียน!D45</f>
        <v>เด็กหญิงปพิชญา  วิชัย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3/10</v>
      </c>
      <c r="D46" s="74">
        <f>ฉบับนักเรียน!C46</f>
        <v>45114</v>
      </c>
      <c r="E46" s="41" t="str">
        <f>ฉบับนักเรียน!D46</f>
        <v>เด็กหญิงเกวลิน  ศรีแก้วคง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20" t="s">
        <v>54</v>
      </c>
      <c r="C47" s="43" t="str">
        <f>ฉบับครู!B47</f>
        <v>3/10</v>
      </c>
      <c r="D47" s="74">
        <f>ฉบับนักเรียน!C47</f>
        <v>45633</v>
      </c>
      <c r="E47" s="41" t="str">
        <f>ฉบับนักเรียน!D47</f>
        <v>เด็กหญิงวศินี  วงศ์นภาไพศาล</v>
      </c>
      <c r="F47" s="25" t="str">
        <f>ฉบับนักเรียน!E47</f>
        <v>หญิง</v>
      </c>
      <c r="G47" s="59">
        <f>(equal1!G47+equal2!G47+equal3!G47)/3</f>
        <v>0</v>
      </c>
      <c r="H47" s="25" t="str">
        <f t="shared" ref="H47" si="16">IF(G47&lt;5,"ปกติ",IF(G47&lt;6,"เสี่ยง","มีปัญหา"))</f>
        <v>ปกติ</v>
      </c>
      <c r="I47" s="25">
        <f>(equal1!I47+equal2!I47+equal3!I47)/3</f>
        <v>0</v>
      </c>
      <c r="J47" s="25" t="str">
        <f t="shared" ref="J47" si="17">IF(I47&lt;4,"ปกติ",IF(I47&lt;5,"เสี่ยง","มีปัญหา"))</f>
        <v>ปกติ</v>
      </c>
      <c r="K47" s="25">
        <f>(equal1!K47+equal2!K47+equal3!K47)/3</f>
        <v>0</v>
      </c>
      <c r="L47" s="25" t="str">
        <f t="shared" ref="L47" si="18">IF(K47&lt;6,"ปกติ",IF(K47&lt;7,"เสี่ยง","มีปัญหา"))</f>
        <v>ปกติ</v>
      </c>
      <c r="M47" s="25">
        <f>(equal1!M47+equal2!M47+equal3!M47)/3</f>
        <v>0</v>
      </c>
      <c r="N47" s="25" t="str">
        <f t="shared" ref="N47" si="19">IF(M47&lt;5,"ปกติ",IF(M47&lt;6,"เสี่ยง","มีปัญหา"))</f>
        <v>ปกติ</v>
      </c>
      <c r="O47" s="25">
        <f>(equal1!O47+equal2!O47+equal3!O47)/3</f>
        <v>0</v>
      </c>
      <c r="P47" s="25" t="str">
        <f t="shared" ref="P47" si="20">IF(O47&gt;4,"มีจุดแข็ง","ไม่มีจุดแข็ง")</f>
        <v>ไม่มีจุดแข็ง</v>
      </c>
      <c r="Q47" s="59">
        <f t="shared" ref="Q47" si="21">G47+I47+K47+M47</f>
        <v>0</v>
      </c>
      <c r="R47" s="59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นางสาวพรพรรณ พูลเขาล้าน</v>
      </c>
      <c r="F52" s="53"/>
      <c r="G52" s="70"/>
      <c r="H52" s="53"/>
      <c r="I52" s="53"/>
      <c r="J52" s="53"/>
      <c r="K52" s="53"/>
      <c r="L52" s="53"/>
      <c r="M52" s="53"/>
      <c r="N52" s="86" t="str">
        <f>report1!N57</f>
        <v>นางสาววรรณพิมล บุนทยะพัธน์</v>
      </c>
      <c r="O52" s="85"/>
      <c r="P52" s="85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6" t="str">
        <f>report1!N58</f>
        <v>ครูที่ปรึกษา</v>
      </c>
      <c r="O53" s="85"/>
      <c r="P53" s="85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8"/>
      <c r="O64" s="99"/>
      <c r="P64" s="9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8"/>
      <c r="O65" s="99"/>
      <c r="P65" s="9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3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43</v>
      </c>
      <c r="E10" s="39">
        <f>COUNTIF(summary!J5:'summary'!J61,"=ปกติ")</f>
        <v>43</v>
      </c>
      <c r="F10" s="39">
        <f>COUNTIF(summary!L5:'summary'!L61,"=ปกติ")</f>
        <v>43</v>
      </c>
      <c r="G10" s="39">
        <f>COUNTIF(summary!N5:'summary'!N61,"=ปกติ")</f>
        <v>43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43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43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2" t="s">
        <v>62</v>
      </c>
      <c r="C51" s="85"/>
      <c r="D51" s="85"/>
      <c r="E51" s="85"/>
      <c r="F51" s="39"/>
      <c r="G51" s="92" t="s">
        <v>62</v>
      </c>
      <c r="H51" s="85"/>
      <c r="I51" s="85"/>
      <c r="J51" s="85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4" t="str">
        <f>summary!E52</f>
        <v>นางสาวพรพรรณ พูลเขาล้าน</v>
      </c>
      <c r="C52" s="85"/>
      <c r="D52" s="85"/>
      <c r="E52" s="85"/>
      <c r="F52" s="39"/>
      <c r="G52" s="84" t="str">
        <f>summary!N52</f>
        <v>นางสาววรรณพิมล บุนทยะพัธน์</v>
      </c>
      <c r="H52" s="85"/>
      <c r="I52" s="85"/>
      <c r="J52" s="85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4" t="s">
        <v>63</v>
      </c>
      <c r="C53" s="85"/>
      <c r="D53" s="85"/>
      <c r="E53" s="85"/>
      <c r="F53" s="39"/>
      <c r="G53" s="84" t="s">
        <v>63</v>
      </c>
      <c r="H53" s="85"/>
      <c r="I53" s="85"/>
      <c r="J53" s="85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tabSelected="1" zoomScaleNormal="100" workbookViewId="0">
      <pane ySplit="4" topLeftCell="A12" activePane="bottomLeft" state="frozen"/>
      <selection pane="bottomLeft" activeCell="E23" sqref="E22:E23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7" t="s">
        <v>0</v>
      </c>
      <c r="B2" s="88"/>
      <c r="C2" s="88"/>
      <c r="D2" s="88"/>
      <c r="E2" s="89"/>
      <c r="F2" s="90" t="s">
        <v>64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35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7" t="str">
        <f>ฉบับนักเรียน!A3</f>
        <v>นางสาวพรพรรณ พูลเขาล้าน  นางสาววรรณพิมล บุนทยะพัธน์</v>
      </c>
      <c r="B3" s="88"/>
      <c r="C3" s="88"/>
      <c r="D3" s="88"/>
      <c r="E3" s="89"/>
      <c r="F3" s="87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35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143</v>
      </c>
      <c r="C5" s="80">
        <v>45022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143</v>
      </c>
      <c r="C6" s="80">
        <v>45023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143</v>
      </c>
      <c r="C7" s="80">
        <v>45024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143</v>
      </c>
      <c r="C8" s="80">
        <v>45025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143</v>
      </c>
      <c r="C9" s="80">
        <v>45026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143</v>
      </c>
      <c r="C10" s="80">
        <v>45027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143</v>
      </c>
      <c r="C11" s="80">
        <v>45028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143</v>
      </c>
      <c r="C12" s="80">
        <v>45029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143</v>
      </c>
      <c r="C13" s="80">
        <v>45030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143</v>
      </c>
      <c r="C14" s="80">
        <v>45031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143</v>
      </c>
      <c r="C15" s="80">
        <v>45033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143</v>
      </c>
      <c r="C16" s="80">
        <v>45034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143</v>
      </c>
      <c r="C17" s="80">
        <v>45035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143</v>
      </c>
      <c r="C18" s="80">
        <v>45036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143</v>
      </c>
      <c r="C19" s="80">
        <v>45037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143</v>
      </c>
      <c r="C20" s="80">
        <v>45038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143</v>
      </c>
      <c r="C21" s="80">
        <v>45039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143</v>
      </c>
      <c r="C22" s="80">
        <v>45040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143</v>
      </c>
      <c r="C23" s="80">
        <v>45042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143</v>
      </c>
      <c r="C24" s="80">
        <v>45043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143</v>
      </c>
      <c r="C25" s="80">
        <v>45045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143</v>
      </c>
      <c r="C26" s="80">
        <v>45046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143</v>
      </c>
      <c r="C27" s="80">
        <v>45047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143</v>
      </c>
      <c r="C28" s="80">
        <v>45048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143</v>
      </c>
      <c r="C29" s="80">
        <v>45049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143</v>
      </c>
      <c r="C30" s="80">
        <v>45050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143</v>
      </c>
      <c r="C31" s="80">
        <v>45051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143</v>
      </c>
      <c r="C32" s="80">
        <v>45052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143</v>
      </c>
      <c r="C33" s="80">
        <v>45053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143</v>
      </c>
      <c r="C34" s="80">
        <v>45054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143</v>
      </c>
      <c r="C35" s="80">
        <v>45055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143</v>
      </c>
      <c r="C36" s="80">
        <v>45056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143</v>
      </c>
      <c r="C37" s="80">
        <v>45057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143</v>
      </c>
      <c r="C38" s="80">
        <v>45058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143</v>
      </c>
      <c r="C39" s="80">
        <v>45059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143</v>
      </c>
      <c r="C40" s="80">
        <v>45060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143</v>
      </c>
      <c r="C41" s="80">
        <v>45062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143</v>
      </c>
      <c r="C42" s="80">
        <v>45063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143</v>
      </c>
      <c r="C43" s="80">
        <v>45064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143</v>
      </c>
      <c r="C44" s="80">
        <v>45065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143</v>
      </c>
      <c r="C45" s="80">
        <v>45112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143</v>
      </c>
      <c r="C46" s="80">
        <v>45114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38" t="s">
        <v>143</v>
      </c>
      <c r="C47" s="80">
        <v>45633</v>
      </c>
      <c r="D47" s="41" t="s">
        <v>142</v>
      </c>
      <c r="E47" s="20" t="s">
        <v>68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145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C61" sqref="C61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4" t="s">
        <v>0</v>
      </c>
      <c r="B2" s="88"/>
      <c r="C2" s="88"/>
      <c r="D2" s="88"/>
      <c r="E2" s="89"/>
      <c r="F2" s="95" t="s">
        <v>69</v>
      </c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9"/>
      <c r="AE2" s="23"/>
      <c r="AF2" s="81" t="s">
        <v>2</v>
      </c>
      <c r="AG2" s="36"/>
      <c r="AH2" s="36"/>
      <c r="AI2" s="81" t="s">
        <v>3</v>
      </c>
      <c r="AJ2" s="36"/>
      <c r="AK2" s="36"/>
      <c r="AL2" s="36"/>
      <c r="AM2" s="81" t="s">
        <v>4</v>
      </c>
      <c r="AN2" s="36"/>
      <c r="AO2" s="36"/>
      <c r="AP2" s="36"/>
      <c r="AQ2" s="81" t="s">
        <v>5</v>
      </c>
      <c r="AR2" s="36"/>
      <c r="AS2" s="81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7" t="str">
        <f>ฉบับนักเรียน!A3</f>
        <v>นางสาวพรพรรณ พูลเขาล้าน  นางสาววรรณพิมล บุนทยะพัธน์</v>
      </c>
      <c r="B3" s="88"/>
      <c r="C3" s="88"/>
      <c r="D3" s="88"/>
      <c r="E3" s="89"/>
      <c r="F3" s="94" t="s">
        <v>7</v>
      </c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  <c r="AE3" s="23"/>
      <c r="AF3" s="82"/>
      <c r="AG3" s="36"/>
      <c r="AH3" s="36"/>
      <c r="AI3" s="82"/>
      <c r="AJ3" s="36"/>
      <c r="AK3" s="36"/>
      <c r="AL3" s="36"/>
      <c r="AM3" s="82"/>
      <c r="AN3" s="36"/>
      <c r="AO3" s="36"/>
      <c r="AP3" s="36"/>
      <c r="AQ3" s="82"/>
      <c r="AR3" s="36"/>
      <c r="AS3" s="82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3"/>
      <c r="AG4" s="36"/>
      <c r="AH4" s="36"/>
      <c r="AI4" s="83"/>
      <c r="AJ4" s="36"/>
      <c r="AK4" s="36"/>
      <c r="AL4" s="36"/>
      <c r="AM4" s="83"/>
      <c r="AN4" s="36"/>
      <c r="AO4" s="36"/>
      <c r="AP4" s="36"/>
      <c r="AQ4" s="83"/>
      <c r="AR4" s="36"/>
      <c r="AS4" s="83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3/10</v>
      </c>
      <c r="C5" s="48">
        <f>ฉบับนักเรียน!C5</f>
        <v>45022</v>
      </c>
      <c r="D5" s="49" t="str">
        <f>ฉบับครู!D5</f>
        <v>เด็กชายกฤตพล  มณีกุล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4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3/10</v>
      </c>
      <c r="C6" s="48">
        <f>ฉบับนักเรียน!C6</f>
        <v>45023</v>
      </c>
      <c r="D6" s="51" t="str">
        <f>ฉบับนักเรียน!D6</f>
        <v>เด็กชายกฤตภาส  ทองประเสริฐ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3/10</v>
      </c>
      <c r="C7" s="48">
        <f>ฉบับนักเรียน!C7</f>
        <v>45024</v>
      </c>
      <c r="D7" s="51" t="str">
        <f>ฉบับนักเรียน!D7</f>
        <v>เด็กชายกัญจนภัทร  มาคำสาย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3/10</v>
      </c>
      <c r="C8" s="48">
        <f>ฉบับนักเรียน!C8</f>
        <v>45025</v>
      </c>
      <c r="D8" s="51" t="str">
        <f>ฉบับนักเรียน!D8</f>
        <v>เด็กชายกีรติ  เจริญทรัพย์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3/10</v>
      </c>
      <c r="C9" s="48">
        <f>ฉบับนักเรียน!C9</f>
        <v>45026</v>
      </c>
      <c r="D9" s="51" t="str">
        <f>ฉบับนักเรียน!D9</f>
        <v>เด็กชายชลสิทธิ์  แก้วประสิทธิ์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3/10</v>
      </c>
      <c r="C10" s="48">
        <f>ฉบับนักเรียน!C10</f>
        <v>45027</v>
      </c>
      <c r="D10" s="51" t="str">
        <f>ฉบับนักเรียน!D10</f>
        <v>เด็กชายชวภณ  ฤทธิ์จอหอ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3/10</v>
      </c>
      <c r="C11" s="48">
        <f>ฉบับนักเรียน!C11</f>
        <v>45028</v>
      </c>
      <c r="D11" s="51" t="str">
        <f>ฉบับนักเรียน!D11</f>
        <v>เด็กชายไชยภัทร  ตุ้มทองคำ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3/10</v>
      </c>
      <c r="C12" s="48">
        <f>ฉบับนักเรียน!C12</f>
        <v>45029</v>
      </c>
      <c r="D12" s="51" t="str">
        <f>ฉบับนักเรียน!D12</f>
        <v>เด็กชายเดชาวัต  สุนทรโชติ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3/10</v>
      </c>
      <c r="C13" s="48">
        <f>ฉบับนักเรียน!C13</f>
        <v>45030</v>
      </c>
      <c r="D13" s="51" t="str">
        <f>ฉบับนักเรียน!D13</f>
        <v>เด็กชายไตรสรณคม  พรหมมาพันธุ์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3/10</v>
      </c>
      <c r="C14" s="48">
        <f>ฉบับนักเรียน!C14</f>
        <v>45031</v>
      </c>
      <c r="D14" s="51" t="str">
        <f>ฉบับนักเรียน!D14</f>
        <v>เด็กชายธนโชติ  กรรมแต่ง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3/10</v>
      </c>
      <c r="C15" s="48">
        <f>ฉบับนักเรียน!C15</f>
        <v>45033</v>
      </c>
      <c r="D15" s="51" t="str">
        <f>ฉบับนักเรียน!D15</f>
        <v>เด็กชายพงษ์เทพ  ไทยสมัยรุ่งโรจน์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3/10</v>
      </c>
      <c r="C16" s="48">
        <f>ฉบับนักเรียน!C16</f>
        <v>45034</v>
      </c>
      <c r="D16" s="51" t="str">
        <f>ฉบับนักเรียน!D16</f>
        <v>เด็กชายภาณพัช  จันทร์ฉาย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3/10</v>
      </c>
      <c r="C17" s="48">
        <f>ฉบับนักเรียน!C17</f>
        <v>45035</v>
      </c>
      <c r="D17" s="51" t="str">
        <f>ฉบับนักเรียน!D17</f>
        <v>เด็กชายภาณุพงศ์  ทุมพิลา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3/10</v>
      </c>
      <c r="C18" s="48">
        <f>ฉบับนักเรียน!C18</f>
        <v>45036</v>
      </c>
      <c r="D18" s="51" t="str">
        <f>ฉบับนักเรียน!D18</f>
        <v>เด็กชายมนัส  บุญมาปะ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3/10</v>
      </c>
      <c r="C19" s="48">
        <f>ฉบับนักเรียน!C19</f>
        <v>45037</v>
      </c>
      <c r="D19" s="51" t="str">
        <f>ฉบับนักเรียน!D19</f>
        <v>เด็กชายวชิรวี  รสจันทร์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3/10</v>
      </c>
      <c r="C20" s="48">
        <f>ฉบับนักเรียน!C20</f>
        <v>45038</v>
      </c>
      <c r="D20" s="51" t="str">
        <f>ฉบับนักเรียน!D20</f>
        <v>เด็กชายศุภกร  ยาโฉม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3/10</v>
      </c>
      <c r="C21" s="48">
        <f>ฉบับนักเรียน!C21</f>
        <v>45039</v>
      </c>
      <c r="D21" s="51" t="str">
        <f>ฉบับนักเรียน!D21</f>
        <v>เด็กชายเสฎฐวุฒิ  ศรีวิโรจน์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3/10</v>
      </c>
      <c r="C22" s="48">
        <f>ฉบับนักเรียน!C22</f>
        <v>45040</v>
      </c>
      <c r="D22" s="51" t="str">
        <f>ฉบับนักเรียน!D22</f>
        <v>เด็กหญิงกนกวรรณ  แววศรี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3/10</v>
      </c>
      <c r="C23" s="48">
        <f>ฉบับนักเรียน!C23</f>
        <v>45042</v>
      </c>
      <c r="D23" s="51" t="str">
        <f>ฉบับนักเรียน!D23</f>
        <v>เด็กหญิงกานต์ธีรา  ภารินทร์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3/10</v>
      </c>
      <c r="C24" s="48">
        <f>ฉบับนักเรียน!C24</f>
        <v>45043</v>
      </c>
      <c r="D24" s="51" t="str">
        <f>ฉบับนักเรียน!D24</f>
        <v>เด็กหญิงจิดาภา  สุ่มมาตย์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3/10</v>
      </c>
      <c r="C25" s="48">
        <f>ฉบับนักเรียน!C25</f>
        <v>45045</v>
      </c>
      <c r="D25" s="51" t="str">
        <f>ฉบับนักเรียน!D25</f>
        <v>เด็กหญิงฐิติพร  เหลืองอ่อน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3/10</v>
      </c>
      <c r="C26" s="48">
        <f>ฉบับนักเรียน!C26</f>
        <v>45046</v>
      </c>
      <c r="D26" s="51" t="str">
        <f>ฉบับนักเรียน!D26</f>
        <v>เด็กหญิงธัญญากร  ชมภูนาค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3/10</v>
      </c>
      <c r="C27" s="48">
        <f>ฉบับนักเรียน!C27</f>
        <v>45047</v>
      </c>
      <c r="D27" s="51" t="str">
        <f>ฉบับนักเรียน!D27</f>
        <v>เด็กหญิงนัชชา  หยวกแตง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3/10</v>
      </c>
      <c r="C28" s="48">
        <f>ฉบับนักเรียน!C28</f>
        <v>45048</v>
      </c>
      <c r="D28" s="51" t="str">
        <f>ฉบับนักเรียน!D28</f>
        <v>เด็กหญิงน้ำฤทัย  ฟองน้ำ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3/10</v>
      </c>
      <c r="C29" s="48">
        <f>ฉบับนักเรียน!C29</f>
        <v>45049</v>
      </c>
      <c r="D29" s="51" t="str">
        <f>ฉบับนักเรียน!D29</f>
        <v>เด็กหญิงนิตยา  ขจรเกียรติอุดม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3/10</v>
      </c>
      <c r="C30" s="48">
        <f>ฉบับนักเรียน!C30</f>
        <v>45050</v>
      </c>
      <c r="D30" s="51" t="str">
        <f>ฉบับนักเรียน!D30</f>
        <v>เด็กหญิงปวริศรา  ตะเหลบ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3/10</v>
      </c>
      <c r="C31" s="48">
        <f>ฉบับนักเรียน!C31</f>
        <v>45051</v>
      </c>
      <c r="D31" s="51" t="str">
        <f>ฉบับนักเรียน!D31</f>
        <v>เด็กหญิงปาริชาต  เจริญวงศ์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3/10</v>
      </c>
      <c r="C32" s="48">
        <f>ฉบับนักเรียน!C32</f>
        <v>45052</v>
      </c>
      <c r="D32" s="51" t="str">
        <f>ฉบับนักเรียน!D32</f>
        <v>เด็กหญิงพชรพร  แจ้งสว่าง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3/10</v>
      </c>
      <c r="C33" s="48">
        <f>ฉบับนักเรียน!C33</f>
        <v>45053</v>
      </c>
      <c r="D33" s="51" t="str">
        <f>ฉบับนักเรียน!D33</f>
        <v>เด็กหญิงณปภัช  นิธิศภานน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3/10</v>
      </c>
      <c r="C34" s="48">
        <f>ฉบับนักเรียน!C34</f>
        <v>45054</v>
      </c>
      <c r="D34" s="51" t="str">
        <f>ฉบับนักเรียน!D34</f>
        <v>เด็กหญิงพรรณภัทร  ช่วงอรุณ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3/10</v>
      </c>
      <c r="C35" s="48">
        <f>ฉบับนักเรียน!C35</f>
        <v>45055</v>
      </c>
      <c r="D35" s="51" t="str">
        <f>ฉบับนักเรียน!D35</f>
        <v>เด็กหญิงพัชริดา  ดอนโสภา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3/10</v>
      </c>
      <c r="C36" s="48">
        <f>ฉบับนักเรียน!C36</f>
        <v>45056</v>
      </c>
      <c r="D36" s="51" t="str">
        <f>ฉบับนักเรียน!D36</f>
        <v>เด็กหญิงพิชญา  ส้มจีน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3/10</v>
      </c>
      <c r="C37" s="48">
        <f>ฉบับนักเรียน!C37</f>
        <v>45057</v>
      </c>
      <c r="D37" s="51" t="str">
        <f>ฉบับนักเรียน!D37</f>
        <v>เด็กหญิงพิมพ์ชนก  พรหมสำเภา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3/10</v>
      </c>
      <c r="C38" s="48">
        <f>ฉบับนักเรียน!C38</f>
        <v>45058</v>
      </c>
      <c r="D38" s="51" t="str">
        <f>ฉบับนักเรียน!D38</f>
        <v>เด็กหญิงพิริญาพร  หนุนดี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3/10</v>
      </c>
      <c r="C39" s="48">
        <f>ฉบับนักเรียน!C39</f>
        <v>45059</v>
      </c>
      <c r="D39" s="51" t="str">
        <f>ฉบับนักเรียน!D39</f>
        <v>เด็กหญิงมนัสนันท์  เชี่ยวดี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3/10</v>
      </c>
      <c r="C40" s="48">
        <f>ฉบับนักเรียน!C40</f>
        <v>45060</v>
      </c>
      <c r="D40" s="51" t="str">
        <f>ฉบับนักเรียน!D40</f>
        <v>เด็กหญิงเมธปรียา  ภารินทร์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3/10</v>
      </c>
      <c r="C41" s="48">
        <f>ฉบับนักเรียน!C41</f>
        <v>45062</v>
      </c>
      <c r="D41" s="51" t="str">
        <f>ฉบับนักเรียน!D41</f>
        <v>เด็กหญิงสิรินยา  แซ่ตั๊น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3/10</v>
      </c>
      <c r="C42" s="48">
        <f>ฉบับนักเรียน!C42</f>
        <v>45063</v>
      </c>
      <c r="D42" s="51" t="str">
        <f>ฉบับนักเรียน!D42</f>
        <v>เด็กหญิงสุพิชญาย์  สุขอร่าม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3/10</v>
      </c>
      <c r="C43" s="48">
        <f>ฉบับนักเรียน!C43</f>
        <v>45064</v>
      </c>
      <c r="D43" s="51" t="str">
        <f>ฉบับนักเรียน!D43</f>
        <v>เด็กหญิงอาทิติยา  พานทอง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3/10</v>
      </c>
      <c r="C44" s="48">
        <f>ฉบับนักเรียน!C44</f>
        <v>45065</v>
      </c>
      <c r="D44" s="51" t="str">
        <f>ฉบับนักเรียน!D44</f>
        <v>เด็กหญิงอิงครัตน์  วรพงษ์สุคนธ์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3/10</v>
      </c>
      <c r="C45" s="48">
        <f>ฉบับนักเรียน!C45</f>
        <v>45112</v>
      </c>
      <c r="D45" s="51" t="str">
        <f>ฉบับนักเรียน!D45</f>
        <v>เด็กหญิงปพิชญา  วิชัย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3/10</v>
      </c>
      <c r="C46" s="48">
        <f>ฉบับนักเรียน!C46</f>
        <v>45114</v>
      </c>
      <c r="D46" s="51" t="str">
        <f>ฉบับนักเรียน!D46</f>
        <v>เด็กหญิงเกวลิน  ศรีแก้วคง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 t="str">
        <f>ฉบับครู!B47</f>
        <v>3/10</v>
      </c>
      <c r="C47" s="48">
        <f>ฉบับนักเรียน!C47</f>
        <v>45633</v>
      </c>
      <c r="D47" s="51" t="str">
        <f>ฉบับนักเรียน!D47</f>
        <v>เด็กหญิงวศินี  วงศ์นภาไพศาล</v>
      </c>
      <c r="E47" s="20" t="str">
        <f>ฉบับนักเรียน!E47</f>
        <v>หญิง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ref="AE47" si="30">H47+M47+R47+U47+AC47</f>
        <v>0</v>
      </c>
      <c r="AF47" s="20">
        <f t="shared" ref="AF47" si="31">SUM(H47,M47,R47,U47,AC47)</f>
        <v>0</v>
      </c>
      <c r="AG47" s="20" t="b">
        <f t="shared" ref="AG47" si="32">IF(L47=3,1,IF(L47=2,2,IF(L47=1,3)))</f>
        <v>0</v>
      </c>
      <c r="AH47" s="20">
        <f t="shared" ref="AH47" si="33">J47+L47+Q47+W47+AA47</f>
        <v>0</v>
      </c>
      <c r="AI47" s="20">
        <f t="shared" ref="AI47" si="34">SUM(J47,L47,Q47,W47,AA47)</f>
        <v>0</v>
      </c>
      <c r="AJ47" s="20" t="b">
        <f t="shared" ref="AJ47" si="35">IF(Z47=3,1,IF(Z47=2,2,IF(Z47=1,3)))</f>
        <v>0</v>
      </c>
      <c r="AK47" s="20" t="b">
        <f t="shared" ref="AK47" si="36">IF(AD47=3,1,IF(AD47=2,2,IF(AD47=1,3)))</f>
        <v>0</v>
      </c>
      <c r="AL47" s="20">
        <f t="shared" ref="AL47" si="37">G47+O47+T47+Z47+AD47</f>
        <v>0</v>
      </c>
      <c r="AM47" s="20">
        <f t="shared" ref="AM47" si="38">SUM(G47,O47,T47,Z47,AD47)</f>
        <v>0</v>
      </c>
      <c r="AN47" s="20" t="b">
        <f t="shared" ref="AN47" si="39">IF(P47=3,1,IF(P47=2,2,IF(P47=1,3)))</f>
        <v>0</v>
      </c>
      <c r="AO47" s="20" t="b">
        <f t="shared" ref="AO47" si="40">IF(S47=3,1,IF(S47=2,2,IF(S47=1,3)))</f>
        <v>0</v>
      </c>
      <c r="AP47" s="20">
        <f t="shared" ref="AP47" si="41">K47+P47+S47+X47+AB47</f>
        <v>0</v>
      </c>
      <c r="AQ47" s="20">
        <f t="shared" ref="AQ47" si="42">SUM(K47,P47,S47,X47,AB47)</f>
        <v>0</v>
      </c>
      <c r="AR47" s="20">
        <f t="shared" ref="AR47" si="43">F47+I47+N47+V47+Y47</f>
        <v>0</v>
      </c>
      <c r="AS47" s="20">
        <f t="shared" ref="AS47" si="44">SUM(F47,I47,N47,V47,Y47)</f>
        <v>0</v>
      </c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2" t="s">
        <v>62</v>
      </c>
      <c r="D56" s="85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2" t="s">
        <v>62</v>
      </c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6" t="s">
        <v>144</v>
      </c>
      <c r="D57" s="93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4"/>
      <c r="P57" s="85"/>
      <c r="Q57" s="85"/>
      <c r="R57" s="39"/>
      <c r="S57" s="84" t="s">
        <v>145</v>
      </c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4" t="s">
        <v>63</v>
      </c>
      <c r="D58" s="85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6"/>
      <c r="P58" s="85"/>
      <c r="Q58" s="85"/>
      <c r="R58" s="39"/>
      <c r="S58" s="84" t="s">
        <v>63</v>
      </c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70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3/10</v>
      </c>
      <c r="D5" s="48">
        <f>ฉบับนักเรียน!C5</f>
        <v>45022</v>
      </c>
      <c r="E5" s="51" t="str">
        <f>ฉบับนักเรียน!D5</f>
        <v>เด็กชายกฤตพล  มณีกุล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3/10</v>
      </c>
      <c r="D6" s="48">
        <f>ฉบับนักเรียน!C6</f>
        <v>45023</v>
      </c>
      <c r="E6" s="51" t="str">
        <f>ฉบับนักเรียน!D6</f>
        <v>เด็กชายกฤตภาส  ทองประเสริฐ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3/10</v>
      </c>
      <c r="D7" s="48">
        <f>ฉบับนักเรียน!C7</f>
        <v>45024</v>
      </c>
      <c r="E7" s="51" t="str">
        <f>ฉบับนักเรียน!D7</f>
        <v>เด็กชายกัญจนภัทร  มาคำสาย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3/10</v>
      </c>
      <c r="D8" s="48">
        <f>ฉบับนักเรียน!C8</f>
        <v>45025</v>
      </c>
      <c r="E8" s="51" t="str">
        <f>ฉบับนักเรียน!D8</f>
        <v>เด็กชายกีรติ  เจริญทรัพย์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3/10</v>
      </c>
      <c r="D9" s="48">
        <f>ฉบับนักเรียน!C9</f>
        <v>45026</v>
      </c>
      <c r="E9" s="51" t="str">
        <f>ฉบับนักเรียน!D9</f>
        <v>เด็กชายชลสิทธิ์  แก้วประสิทธิ์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3/10</v>
      </c>
      <c r="D10" s="48">
        <f>ฉบับนักเรียน!C10</f>
        <v>45027</v>
      </c>
      <c r="E10" s="51" t="str">
        <f>ฉบับนักเรียน!D10</f>
        <v>เด็กชายชวภณ  ฤทธิ์จอหอ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3/10</v>
      </c>
      <c r="D11" s="48">
        <f>ฉบับนักเรียน!C11</f>
        <v>45028</v>
      </c>
      <c r="E11" s="51" t="str">
        <f>ฉบับนักเรียน!D11</f>
        <v>เด็กชายไชยภัทร  ตุ้มทองคำ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3/10</v>
      </c>
      <c r="D12" s="48">
        <f>ฉบับนักเรียน!C12</f>
        <v>45029</v>
      </c>
      <c r="E12" s="51" t="str">
        <f>ฉบับนักเรียน!D12</f>
        <v>เด็กชายเดชาวัต  สุนทรโชติ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3/10</v>
      </c>
      <c r="D13" s="48">
        <f>ฉบับนักเรียน!C13</f>
        <v>45030</v>
      </c>
      <c r="E13" s="51" t="str">
        <f>ฉบับนักเรียน!D13</f>
        <v>เด็กชายไตรสรณคม  พรหมมาพันธุ์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3/10</v>
      </c>
      <c r="D14" s="48">
        <f>ฉบับนักเรียน!C14</f>
        <v>45031</v>
      </c>
      <c r="E14" s="51" t="str">
        <f>ฉบับนักเรียน!D14</f>
        <v>เด็กชายธนโชติ  กรรมแต่ง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3/10</v>
      </c>
      <c r="D15" s="48">
        <f>ฉบับนักเรียน!C15</f>
        <v>45033</v>
      </c>
      <c r="E15" s="51" t="str">
        <f>ฉบับนักเรียน!D15</f>
        <v>เด็กชายพงษ์เทพ  ไทยสมัยรุ่งโรจน์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3/10</v>
      </c>
      <c r="D16" s="48">
        <f>ฉบับนักเรียน!C16</f>
        <v>45034</v>
      </c>
      <c r="E16" s="51" t="str">
        <f>ฉบับนักเรียน!D16</f>
        <v>เด็กชายภาณพัช  จันทร์ฉาย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3/10</v>
      </c>
      <c r="D17" s="48">
        <f>ฉบับนักเรียน!C17</f>
        <v>45035</v>
      </c>
      <c r="E17" s="51" t="str">
        <f>ฉบับนักเรียน!D17</f>
        <v>เด็กชายภาณุพงศ์  ทุมพิลา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3/10</v>
      </c>
      <c r="D18" s="48">
        <f>ฉบับนักเรียน!C18</f>
        <v>45036</v>
      </c>
      <c r="E18" s="51" t="str">
        <f>ฉบับนักเรียน!D18</f>
        <v>เด็กชายมนัส  บุญมาปะ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3/10</v>
      </c>
      <c r="D19" s="48">
        <f>ฉบับนักเรียน!C19</f>
        <v>45037</v>
      </c>
      <c r="E19" s="51" t="str">
        <f>ฉบับนักเรียน!D19</f>
        <v>เด็กชายวชิรวี  รสจันทร์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3/10</v>
      </c>
      <c r="D20" s="48">
        <f>ฉบับนักเรียน!C20</f>
        <v>45038</v>
      </c>
      <c r="E20" s="51" t="str">
        <f>ฉบับนักเรียน!D20</f>
        <v>เด็กชายศุภกร  ยาโฉม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3/10</v>
      </c>
      <c r="D21" s="48">
        <f>ฉบับนักเรียน!C21</f>
        <v>45039</v>
      </c>
      <c r="E21" s="51" t="str">
        <f>ฉบับนักเรียน!D21</f>
        <v>เด็กชายเสฎฐวุฒิ  ศรีวิโรจน์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3/10</v>
      </c>
      <c r="D22" s="48">
        <f>ฉบับนักเรียน!C22</f>
        <v>45040</v>
      </c>
      <c r="E22" s="51" t="str">
        <f>ฉบับนักเรียน!D22</f>
        <v>เด็กหญิงกนกวรรณ  แววศรี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3/10</v>
      </c>
      <c r="D23" s="48">
        <f>ฉบับนักเรียน!C23</f>
        <v>45042</v>
      </c>
      <c r="E23" s="51" t="str">
        <f>ฉบับนักเรียน!D23</f>
        <v>เด็กหญิงกานต์ธีรา  ภารินทร์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3/10</v>
      </c>
      <c r="D24" s="48">
        <f>ฉบับนักเรียน!C24</f>
        <v>45043</v>
      </c>
      <c r="E24" s="51" t="str">
        <f>ฉบับนักเรียน!D24</f>
        <v>เด็กหญิงจิดาภา  สุ่มมาตย์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3/10</v>
      </c>
      <c r="D25" s="48">
        <f>ฉบับนักเรียน!C25</f>
        <v>45045</v>
      </c>
      <c r="E25" s="51" t="str">
        <f>ฉบับนักเรียน!D25</f>
        <v>เด็กหญิงฐิติพร  เหลืองอ่อน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3/10</v>
      </c>
      <c r="D26" s="48">
        <f>ฉบับนักเรียน!C26</f>
        <v>45046</v>
      </c>
      <c r="E26" s="51" t="str">
        <f>ฉบับนักเรียน!D26</f>
        <v>เด็กหญิงธัญญากร  ชมภูนาค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3/10</v>
      </c>
      <c r="D27" s="48">
        <f>ฉบับนักเรียน!C27</f>
        <v>45047</v>
      </c>
      <c r="E27" s="51" t="str">
        <f>ฉบับนักเรียน!D27</f>
        <v>เด็กหญิงนัชชา  หยวกแตง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3/10</v>
      </c>
      <c r="D28" s="48">
        <f>ฉบับนักเรียน!C28</f>
        <v>45048</v>
      </c>
      <c r="E28" s="51" t="str">
        <f>ฉบับนักเรียน!D28</f>
        <v>เด็กหญิงน้ำฤทัย  ฟองน้ำ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3/10</v>
      </c>
      <c r="D29" s="48">
        <f>ฉบับนักเรียน!C29</f>
        <v>45049</v>
      </c>
      <c r="E29" s="51" t="str">
        <f>ฉบับนักเรียน!D29</f>
        <v>เด็กหญิงนิตยา  ขจรเกียรติอุดม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3/10</v>
      </c>
      <c r="D30" s="48">
        <f>ฉบับนักเรียน!C30</f>
        <v>45050</v>
      </c>
      <c r="E30" s="51" t="str">
        <f>ฉบับนักเรียน!D30</f>
        <v>เด็กหญิงปวริศรา  ตะเหลบ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3/10</v>
      </c>
      <c r="D31" s="48">
        <f>ฉบับนักเรียน!C31</f>
        <v>45051</v>
      </c>
      <c r="E31" s="51" t="str">
        <f>ฉบับนักเรียน!D31</f>
        <v>เด็กหญิงปาริชาต  เจริญวงศ์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3/10</v>
      </c>
      <c r="D32" s="48">
        <f>ฉบับนักเรียน!C32</f>
        <v>45052</v>
      </c>
      <c r="E32" s="51" t="str">
        <f>ฉบับนักเรียน!D32</f>
        <v>เด็กหญิงพชรพร  แจ้งสว่าง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3/10</v>
      </c>
      <c r="D33" s="48">
        <f>ฉบับนักเรียน!C33</f>
        <v>45053</v>
      </c>
      <c r="E33" s="51" t="str">
        <f>ฉบับนักเรียน!D33</f>
        <v>เด็กหญิงณปภัช  นิธิศภานน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3/10</v>
      </c>
      <c r="D34" s="48">
        <f>ฉบับนักเรียน!C34</f>
        <v>45054</v>
      </c>
      <c r="E34" s="51" t="str">
        <f>ฉบับนักเรียน!D34</f>
        <v>เด็กหญิงพรรณภัทร  ช่วงอรุณ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3/10</v>
      </c>
      <c r="D35" s="48">
        <f>ฉบับนักเรียน!C35</f>
        <v>45055</v>
      </c>
      <c r="E35" s="51" t="str">
        <f>ฉบับนักเรียน!D35</f>
        <v>เด็กหญิงพัชริดา  ดอนโสภา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3/10</v>
      </c>
      <c r="D36" s="48">
        <f>ฉบับนักเรียน!C36</f>
        <v>45056</v>
      </c>
      <c r="E36" s="51" t="str">
        <f>ฉบับนักเรียน!D36</f>
        <v>เด็กหญิงพิชญา  ส้มจีน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3/10</v>
      </c>
      <c r="D37" s="48">
        <f>ฉบับนักเรียน!C37</f>
        <v>45057</v>
      </c>
      <c r="E37" s="51" t="str">
        <f>ฉบับนักเรียน!D37</f>
        <v>เด็กหญิงพิมพ์ชนก  พรหมสำเภา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3/10</v>
      </c>
      <c r="D38" s="48">
        <f>ฉบับนักเรียน!C38</f>
        <v>45058</v>
      </c>
      <c r="E38" s="51" t="str">
        <f>ฉบับนักเรียน!D38</f>
        <v>เด็กหญิงพิริญาพร  หนุนดี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3/10</v>
      </c>
      <c r="D39" s="48">
        <f>ฉบับนักเรียน!C39</f>
        <v>45059</v>
      </c>
      <c r="E39" s="51" t="str">
        <f>ฉบับนักเรียน!D39</f>
        <v>เด็กหญิงมนัสนันท์  เชี่ยวดี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3/10</v>
      </c>
      <c r="D40" s="48">
        <f>ฉบับนักเรียน!C40</f>
        <v>45060</v>
      </c>
      <c r="E40" s="51" t="str">
        <f>ฉบับนักเรียน!D40</f>
        <v>เด็กหญิงเมธปรียา  ภารินทร์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3/10</v>
      </c>
      <c r="D41" s="48">
        <f>ฉบับนักเรียน!C41</f>
        <v>45062</v>
      </c>
      <c r="E41" s="51" t="str">
        <f>ฉบับนักเรียน!D41</f>
        <v>เด็กหญิงสิรินยา  แซ่ตั๊น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3/10</v>
      </c>
      <c r="D42" s="48">
        <f>ฉบับนักเรียน!C42</f>
        <v>45063</v>
      </c>
      <c r="E42" s="51" t="str">
        <f>ฉบับนักเรียน!D42</f>
        <v>เด็กหญิงสุพิชญาย์  สุขอร่าม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3/10</v>
      </c>
      <c r="D43" s="48">
        <f>ฉบับนักเรียน!C43</f>
        <v>45064</v>
      </c>
      <c r="E43" s="51" t="str">
        <f>ฉบับนักเรียน!D43</f>
        <v>เด็กหญิงอาทิติยา  พานทอง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3/10</v>
      </c>
      <c r="D44" s="48">
        <f>ฉบับนักเรียน!C44</f>
        <v>45065</v>
      </c>
      <c r="E44" s="51" t="str">
        <f>ฉบับนักเรียน!D44</f>
        <v>เด็กหญิงอิงครัตน์  วรพงษ์สุคนธ์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3/10</v>
      </c>
      <c r="D45" s="48">
        <f>ฉบับนักเรียน!C45</f>
        <v>45112</v>
      </c>
      <c r="E45" s="51" t="str">
        <f>ฉบับนักเรียน!D45</f>
        <v>เด็กหญิงปพิชญา  วิชัย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3/10</v>
      </c>
      <c r="D46" s="48">
        <f>ฉบับนักเรียน!C46</f>
        <v>45114</v>
      </c>
      <c r="E46" s="51" t="str">
        <f>ฉบับนักเรียน!D46</f>
        <v>เด็กหญิงเกวลิน  ศรีแก้วคง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 t="str">
        <f>ฉบับครู!B47</f>
        <v>3/10</v>
      </c>
      <c r="D47" s="48">
        <f>ฉบับนักเรียน!C47</f>
        <v>45633</v>
      </c>
      <c r="E47" s="51" t="str">
        <f>ฉบับนักเรียน!D47</f>
        <v>เด็กหญิงวศินี  วงศ์นภาไพศาล</v>
      </c>
      <c r="F47" s="20" t="str">
        <f>ฉบับนักเรียน!E47</f>
        <v>หญิง</v>
      </c>
      <c r="G47" s="18">
        <f>ฉบับนักเรียน!AF47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ฉบับนักเรียน!AI47</f>
        <v>0</v>
      </c>
      <c r="J47" s="25" t="str">
        <f t="shared" ref="J47" si="17">IF(I47&lt;5,"ปกติ",IF(I47&lt;6,"เสี่ยง","มีปัญหา"))</f>
        <v>ปกติ</v>
      </c>
      <c r="K47" s="18">
        <f>ฉบับนักเรียน!AM47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ฉบับนักเรียน!AQ47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ฉบับนักเรียน!AS47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นางสาวพรพรรณ พูลเขาล้าน</v>
      </c>
      <c r="F57" s="39"/>
      <c r="G57" s="39"/>
      <c r="H57" s="39"/>
      <c r="I57" s="39"/>
      <c r="J57" s="39"/>
      <c r="K57" s="39"/>
      <c r="L57" s="39"/>
      <c r="M57" s="39"/>
      <c r="N57" s="84" t="str">
        <f>ฉบับผู้ปกครอง!S57</f>
        <v>นางสาววรรณพิมล บุนทยะพัธน์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7" t="s">
        <v>0</v>
      </c>
      <c r="C2" s="88"/>
      <c r="D2" s="88"/>
      <c r="E2" s="88"/>
      <c r="F2" s="89"/>
      <c r="G2" s="96" t="s">
        <v>82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3/10</v>
      </c>
      <c r="D5" s="48">
        <f>ฉบับนักเรียน!C5</f>
        <v>45022</v>
      </c>
      <c r="E5" s="51" t="str">
        <f>ฉบับนักเรียน!D5</f>
        <v>เด็กชายกฤตพล  มณีกุล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3/10</v>
      </c>
      <c r="D6" s="48">
        <f>ฉบับนักเรียน!C6</f>
        <v>45023</v>
      </c>
      <c r="E6" s="51" t="str">
        <f>ฉบับนักเรียน!D6</f>
        <v>เด็กชายกฤตภาส  ทองประเสริฐ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3/10</v>
      </c>
      <c r="D7" s="48">
        <f>ฉบับนักเรียน!C7</f>
        <v>45024</v>
      </c>
      <c r="E7" s="51" t="str">
        <f>ฉบับนักเรียน!D7</f>
        <v>เด็กชายกัญจนภัทร  มาคำสาย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3/10</v>
      </c>
      <c r="D8" s="48">
        <f>ฉบับนักเรียน!C8</f>
        <v>45025</v>
      </c>
      <c r="E8" s="51" t="str">
        <f>ฉบับนักเรียน!D8</f>
        <v>เด็กชายกีรติ  เจริญทรัพย์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3/10</v>
      </c>
      <c r="D9" s="48">
        <f>ฉบับนักเรียน!C9</f>
        <v>45026</v>
      </c>
      <c r="E9" s="51" t="str">
        <f>ฉบับนักเรียน!D9</f>
        <v>เด็กชายชลสิทธิ์  แก้วประสิทธิ์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3/10</v>
      </c>
      <c r="D10" s="48">
        <f>ฉบับนักเรียน!C10</f>
        <v>45027</v>
      </c>
      <c r="E10" s="51" t="str">
        <f>ฉบับนักเรียน!D10</f>
        <v>เด็กชายชวภณ  ฤทธิ์จอหอ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3/10</v>
      </c>
      <c r="D11" s="48">
        <f>ฉบับนักเรียน!C11</f>
        <v>45028</v>
      </c>
      <c r="E11" s="51" t="str">
        <f>ฉบับนักเรียน!D11</f>
        <v>เด็กชายไชยภัทร  ตุ้มทองคำ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3/10</v>
      </c>
      <c r="D12" s="48">
        <f>ฉบับนักเรียน!C12</f>
        <v>45029</v>
      </c>
      <c r="E12" s="51" t="str">
        <f>ฉบับนักเรียน!D12</f>
        <v>เด็กชายเดชาวัต  สุนทรโชติ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3/10</v>
      </c>
      <c r="D13" s="48">
        <f>ฉบับนักเรียน!C13</f>
        <v>45030</v>
      </c>
      <c r="E13" s="51" t="str">
        <f>ฉบับนักเรียน!D13</f>
        <v>เด็กชายไตรสรณคม  พรหมมาพันธุ์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3/10</v>
      </c>
      <c r="D14" s="48">
        <f>ฉบับนักเรียน!C14</f>
        <v>45031</v>
      </c>
      <c r="E14" s="51" t="str">
        <f>ฉบับนักเรียน!D14</f>
        <v>เด็กชายธนโชติ  กรรมแต่ง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3/10</v>
      </c>
      <c r="D15" s="48">
        <f>ฉบับนักเรียน!C15</f>
        <v>45033</v>
      </c>
      <c r="E15" s="51" t="str">
        <f>ฉบับนักเรียน!D15</f>
        <v>เด็กชายพงษ์เทพ  ไทยสมัยรุ่งโรจน์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3/10</v>
      </c>
      <c r="D16" s="48">
        <f>ฉบับนักเรียน!C16</f>
        <v>45034</v>
      </c>
      <c r="E16" s="51" t="str">
        <f>ฉบับนักเรียน!D16</f>
        <v>เด็กชายภาณพัช  จันทร์ฉาย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3/10</v>
      </c>
      <c r="D17" s="48">
        <f>ฉบับนักเรียน!C17</f>
        <v>45035</v>
      </c>
      <c r="E17" s="51" t="str">
        <f>ฉบับนักเรียน!D17</f>
        <v>เด็กชายภาณุพงศ์  ทุมพิลา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3/10</v>
      </c>
      <c r="D18" s="48">
        <f>ฉบับนักเรียน!C18</f>
        <v>45036</v>
      </c>
      <c r="E18" s="51" t="str">
        <f>ฉบับนักเรียน!D18</f>
        <v>เด็กชายมนัส  บุญมาปะ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3/10</v>
      </c>
      <c r="D19" s="48">
        <f>ฉบับนักเรียน!C19</f>
        <v>45037</v>
      </c>
      <c r="E19" s="51" t="str">
        <f>ฉบับนักเรียน!D19</f>
        <v>เด็กชายวชิรวี  รสจันทร์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3/10</v>
      </c>
      <c r="D20" s="48">
        <f>ฉบับนักเรียน!C20</f>
        <v>45038</v>
      </c>
      <c r="E20" s="51" t="str">
        <f>ฉบับนักเรียน!D20</f>
        <v>เด็กชายศุภกร  ยาโฉม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3/10</v>
      </c>
      <c r="D21" s="48">
        <f>ฉบับนักเรียน!C21</f>
        <v>45039</v>
      </c>
      <c r="E21" s="51" t="str">
        <f>ฉบับนักเรียน!D21</f>
        <v>เด็กชายเสฎฐวุฒิ  ศรีวิโรจน์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3/10</v>
      </c>
      <c r="D22" s="48">
        <f>ฉบับนักเรียน!C22</f>
        <v>45040</v>
      </c>
      <c r="E22" s="51" t="str">
        <f>ฉบับนักเรียน!D22</f>
        <v>เด็กหญิงกนกวรรณ  แววศรี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3/10</v>
      </c>
      <c r="D23" s="48">
        <f>ฉบับนักเรียน!C23</f>
        <v>45042</v>
      </c>
      <c r="E23" s="51" t="str">
        <f>ฉบับนักเรียน!D23</f>
        <v>เด็กหญิงกานต์ธีรา  ภารินทร์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3/10</v>
      </c>
      <c r="D24" s="48">
        <f>ฉบับนักเรียน!C24</f>
        <v>45043</v>
      </c>
      <c r="E24" s="51" t="str">
        <f>ฉบับนักเรียน!D24</f>
        <v>เด็กหญิงจิดาภา  สุ่มมาตย์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3/10</v>
      </c>
      <c r="D25" s="48">
        <f>ฉบับนักเรียน!C25</f>
        <v>45045</v>
      </c>
      <c r="E25" s="51" t="str">
        <f>ฉบับนักเรียน!D25</f>
        <v>เด็กหญิงฐิติพร  เหลืองอ่อน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3/10</v>
      </c>
      <c r="D26" s="48">
        <f>ฉบับนักเรียน!C26</f>
        <v>45046</v>
      </c>
      <c r="E26" s="51" t="str">
        <f>ฉบับนักเรียน!D26</f>
        <v>เด็กหญิงธัญญากร  ชมภูนาค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3/10</v>
      </c>
      <c r="D27" s="48">
        <f>ฉบับนักเรียน!C27</f>
        <v>45047</v>
      </c>
      <c r="E27" s="51" t="str">
        <f>ฉบับนักเรียน!D27</f>
        <v>เด็กหญิงนัชชา  หยวกแตง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3/10</v>
      </c>
      <c r="D28" s="48">
        <f>ฉบับนักเรียน!C28</f>
        <v>45048</v>
      </c>
      <c r="E28" s="51" t="str">
        <f>ฉบับนักเรียน!D28</f>
        <v>เด็กหญิงน้ำฤทัย  ฟองน้ำ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3/10</v>
      </c>
      <c r="D29" s="48">
        <f>ฉบับนักเรียน!C29</f>
        <v>45049</v>
      </c>
      <c r="E29" s="51" t="str">
        <f>ฉบับนักเรียน!D29</f>
        <v>เด็กหญิงนิตยา  ขจรเกียรติอุดม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3/10</v>
      </c>
      <c r="D30" s="48">
        <f>ฉบับนักเรียน!C30</f>
        <v>45050</v>
      </c>
      <c r="E30" s="51" t="str">
        <f>ฉบับนักเรียน!D30</f>
        <v>เด็กหญิงปวริศรา  ตะเหลบ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3/10</v>
      </c>
      <c r="D31" s="48">
        <f>ฉบับนักเรียน!C31</f>
        <v>45051</v>
      </c>
      <c r="E31" s="51" t="str">
        <f>ฉบับนักเรียน!D31</f>
        <v>เด็กหญิงปาริชาต  เจริญวงศ์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3/10</v>
      </c>
      <c r="D32" s="48">
        <f>ฉบับนักเรียน!C32</f>
        <v>45052</v>
      </c>
      <c r="E32" s="51" t="str">
        <f>ฉบับนักเรียน!D32</f>
        <v>เด็กหญิงพชรพร  แจ้งสว่าง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3/10</v>
      </c>
      <c r="D33" s="48">
        <f>ฉบับนักเรียน!C33</f>
        <v>45053</v>
      </c>
      <c r="E33" s="51" t="str">
        <f>ฉบับนักเรียน!D33</f>
        <v>เด็กหญิงณปภัช  นิธิศภานน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3/10</v>
      </c>
      <c r="D34" s="48">
        <f>ฉบับนักเรียน!C34</f>
        <v>45054</v>
      </c>
      <c r="E34" s="51" t="str">
        <f>ฉบับนักเรียน!D34</f>
        <v>เด็กหญิงพรรณภัทร  ช่วงอรุณ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3/10</v>
      </c>
      <c r="D35" s="48">
        <f>ฉบับนักเรียน!C35</f>
        <v>45055</v>
      </c>
      <c r="E35" s="51" t="str">
        <f>ฉบับนักเรียน!D35</f>
        <v>เด็กหญิงพัชริดา  ดอนโสภา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3/10</v>
      </c>
      <c r="D36" s="48">
        <f>ฉบับนักเรียน!C36</f>
        <v>45056</v>
      </c>
      <c r="E36" s="51" t="str">
        <f>ฉบับนักเรียน!D36</f>
        <v>เด็กหญิงพิชญา  ส้มจีน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3/10</v>
      </c>
      <c r="D37" s="48">
        <f>ฉบับนักเรียน!C37</f>
        <v>45057</v>
      </c>
      <c r="E37" s="51" t="str">
        <f>ฉบับนักเรียน!D37</f>
        <v>เด็กหญิงพิมพ์ชนก  พรหมสำเภา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3/10</v>
      </c>
      <c r="D38" s="48">
        <f>ฉบับนักเรียน!C38</f>
        <v>45058</v>
      </c>
      <c r="E38" s="51" t="str">
        <f>ฉบับนักเรียน!D38</f>
        <v>เด็กหญิงพิริญาพร  หนุนดี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3/10</v>
      </c>
      <c r="D39" s="48">
        <f>ฉบับนักเรียน!C39</f>
        <v>45059</v>
      </c>
      <c r="E39" s="51" t="str">
        <f>ฉบับนักเรียน!D39</f>
        <v>เด็กหญิงมนัสนันท์  เชี่ยวดี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3/10</v>
      </c>
      <c r="D40" s="48">
        <f>ฉบับนักเรียน!C40</f>
        <v>45060</v>
      </c>
      <c r="E40" s="51" t="str">
        <f>ฉบับนักเรียน!D40</f>
        <v>เด็กหญิงเมธปรียา  ภารินทร์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3/10</v>
      </c>
      <c r="D41" s="48">
        <f>ฉบับนักเรียน!C41</f>
        <v>45062</v>
      </c>
      <c r="E41" s="51" t="str">
        <f>ฉบับนักเรียน!D41</f>
        <v>เด็กหญิงสิรินยา  แซ่ตั๊น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3/10</v>
      </c>
      <c r="D42" s="48">
        <f>ฉบับนักเรียน!C42</f>
        <v>45063</v>
      </c>
      <c r="E42" s="51" t="str">
        <f>ฉบับนักเรียน!D42</f>
        <v>เด็กหญิงสุพิชญาย์  สุขอร่าม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3/10</v>
      </c>
      <c r="D43" s="48">
        <f>ฉบับนักเรียน!C43</f>
        <v>45064</v>
      </c>
      <c r="E43" s="51" t="str">
        <f>ฉบับนักเรียน!D43</f>
        <v>เด็กหญิงอาทิติยา  พานทอง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3/10</v>
      </c>
      <c r="D44" s="48">
        <f>ฉบับนักเรียน!C44</f>
        <v>45065</v>
      </c>
      <c r="E44" s="51" t="str">
        <f>ฉบับนักเรียน!D44</f>
        <v>เด็กหญิงอิงครัตน์  วรพงษ์สุคนธ์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3/10</v>
      </c>
      <c r="D45" s="48">
        <f>ฉบับนักเรียน!C45</f>
        <v>45112</v>
      </c>
      <c r="E45" s="51" t="str">
        <f>ฉบับนักเรียน!D45</f>
        <v>เด็กหญิงปพิชญา  วิชัย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3/10</v>
      </c>
      <c r="D46" s="48">
        <f>ฉบับนักเรียน!C46</f>
        <v>45114</v>
      </c>
      <c r="E46" s="51" t="str">
        <f>ฉบับนักเรียน!D46</f>
        <v>เด็กหญิงเกวลิน  ศรีแก้วคง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 t="str">
        <f>ฉบับครู!B47</f>
        <v>3/10</v>
      </c>
      <c r="D47" s="48">
        <f>ฉบับนักเรียน!C47</f>
        <v>45633</v>
      </c>
      <c r="E47" s="51" t="str">
        <f>ฉบับนักเรียน!D47</f>
        <v>เด็กหญิงวศินี  วงศ์นภาไพศาล</v>
      </c>
      <c r="F47" s="20" t="str">
        <f>ฉบับนักเรียน!E47</f>
        <v>หญิง</v>
      </c>
      <c r="G47" s="18">
        <f>ฉบับครู!AF47</f>
        <v>0</v>
      </c>
      <c r="H47" s="25" t="str">
        <f t="shared" ref="H47" si="16">IF(G47&lt;4,"ปกติ",IF(G47&lt;5,"เสี่ยง","มีปัญหา"))</f>
        <v>ปกติ</v>
      </c>
      <c r="I47" s="18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IF(R47&lt;14,"ปกติ",IF(R47&lt;17,"เสี่ยง","มีปัญหา"))</f>
        <v>ปกติ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นางสาวพรพรรณ พูลเขาล้าน</v>
      </c>
      <c r="F57" s="39"/>
      <c r="G57" s="39"/>
      <c r="H57" s="39"/>
      <c r="I57" s="39"/>
      <c r="J57" s="39"/>
      <c r="K57" s="39"/>
      <c r="L57" s="39"/>
      <c r="M57" s="39"/>
      <c r="N57" s="84" t="str">
        <f>equal1!N57</f>
        <v>นางสาววรรณพิมล บุนทยะพัธน์</v>
      </c>
      <c r="O57" s="85"/>
      <c r="P57" s="85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6" sqref="C46:S47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7" t="s">
        <v>0</v>
      </c>
      <c r="C2" s="88"/>
      <c r="D2" s="88"/>
      <c r="E2" s="88"/>
      <c r="F2" s="89"/>
      <c r="G2" s="96" t="s">
        <v>83</v>
      </c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87" t="s">
        <v>71</v>
      </c>
      <c r="H3" s="89"/>
      <c r="I3" s="87" t="s">
        <v>72</v>
      </c>
      <c r="J3" s="89"/>
      <c r="K3" s="87" t="s">
        <v>73</v>
      </c>
      <c r="L3" s="89"/>
      <c r="M3" s="87" t="s">
        <v>74</v>
      </c>
      <c r="N3" s="89"/>
      <c r="O3" s="87" t="s">
        <v>75</v>
      </c>
      <c r="P3" s="89"/>
      <c r="Q3" s="54"/>
      <c r="R3" s="87" t="s">
        <v>76</v>
      </c>
      <c r="S3" s="8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3/10</v>
      </c>
      <c r="D5" s="48">
        <f>ฉบับนักเรียน!C5</f>
        <v>45022</v>
      </c>
      <c r="E5" s="51" t="str">
        <f>ฉบับนักเรียน!D5</f>
        <v>เด็กชายกฤตพล  มณีกุล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3/10</v>
      </c>
      <c r="D6" s="48">
        <f>ฉบับนักเรียน!C6</f>
        <v>45023</v>
      </c>
      <c r="E6" s="51" t="str">
        <f>ฉบับนักเรียน!D6</f>
        <v>เด็กชายกฤตภาส  ทองประเสริฐ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3/10</v>
      </c>
      <c r="D7" s="48">
        <f>ฉบับนักเรียน!C7</f>
        <v>45024</v>
      </c>
      <c r="E7" s="51" t="str">
        <f>ฉบับนักเรียน!D7</f>
        <v>เด็กชายกัญจนภัทร  มาคำสาย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3/10</v>
      </c>
      <c r="D8" s="48">
        <f>ฉบับนักเรียน!C8</f>
        <v>45025</v>
      </c>
      <c r="E8" s="51" t="str">
        <f>ฉบับนักเรียน!D8</f>
        <v>เด็กชายกีรติ  เจริญทรัพย์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3/10</v>
      </c>
      <c r="D9" s="48">
        <f>ฉบับนักเรียน!C9</f>
        <v>45026</v>
      </c>
      <c r="E9" s="51" t="str">
        <f>ฉบับนักเรียน!D9</f>
        <v>เด็กชายชลสิทธิ์  แก้วประสิทธิ์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3/10</v>
      </c>
      <c r="D10" s="48">
        <f>ฉบับนักเรียน!C10</f>
        <v>45027</v>
      </c>
      <c r="E10" s="51" t="str">
        <f>ฉบับนักเรียน!D10</f>
        <v>เด็กชายชวภณ  ฤทธิ์จอหอ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3/10</v>
      </c>
      <c r="D11" s="48">
        <f>ฉบับนักเรียน!C11</f>
        <v>45028</v>
      </c>
      <c r="E11" s="51" t="str">
        <f>ฉบับนักเรียน!D11</f>
        <v>เด็กชายไชยภัทร  ตุ้มทองคำ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3/10</v>
      </c>
      <c r="D12" s="48">
        <f>ฉบับนักเรียน!C12</f>
        <v>45029</v>
      </c>
      <c r="E12" s="51" t="str">
        <f>ฉบับนักเรียน!D12</f>
        <v>เด็กชายเดชาวัต  สุนทรโชติ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3/10</v>
      </c>
      <c r="D13" s="48">
        <f>ฉบับนักเรียน!C13</f>
        <v>45030</v>
      </c>
      <c r="E13" s="51" t="str">
        <f>ฉบับนักเรียน!D13</f>
        <v>เด็กชายไตรสรณคม  พรหมมาพันธุ์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3/10</v>
      </c>
      <c r="D14" s="48">
        <f>ฉบับนักเรียน!C14</f>
        <v>45031</v>
      </c>
      <c r="E14" s="51" t="str">
        <f>ฉบับนักเรียน!D14</f>
        <v>เด็กชายธนโชติ  กรรมแต่ง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3/10</v>
      </c>
      <c r="D15" s="48">
        <f>ฉบับนักเรียน!C15</f>
        <v>45033</v>
      </c>
      <c r="E15" s="51" t="str">
        <f>ฉบับนักเรียน!D15</f>
        <v>เด็กชายพงษ์เทพ  ไทยสมัยรุ่งโรจน์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3/10</v>
      </c>
      <c r="D16" s="48">
        <f>ฉบับนักเรียน!C16</f>
        <v>45034</v>
      </c>
      <c r="E16" s="51" t="str">
        <f>ฉบับนักเรียน!D16</f>
        <v>เด็กชายภาณพัช  จันทร์ฉาย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3/10</v>
      </c>
      <c r="D17" s="48">
        <f>ฉบับนักเรียน!C17</f>
        <v>45035</v>
      </c>
      <c r="E17" s="51" t="str">
        <f>ฉบับนักเรียน!D17</f>
        <v>เด็กชายภาณุพงศ์  ทุมพิลา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3/10</v>
      </c>
      <c r="D18" s="48">
        <f>ฉบับนักเรียน!C18</f>
        <v>45036</v>
      </c>
      <c r="E18" s="51" t="str">
        <f>ฉบับนักเรียน!D18</f>
        <v>เด็กชายมนัส  บุญมาปะ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3/10</v>
      </c>
      <c r="D19" s="48">
        <f>ฉบับนักเรียน!C19</f>
        <v>45037</v>
      </c>
      <c r="E19" s="51" t="str">
        <f>ฉบับนักเรียน!D19</f>
        <v>เด็กชายวชิรวี  รสจันทร์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3/10</v>
      </c>
      <c r="D20" s="48">
        <f>ฉบับนักเรียน!C20</f>
        <v>45038</v>
      </c>
      <c r="E20" s="51" t="str">
        <f>ฉบับนักเรียน!D20</f>
        <v>เด็กชายศุภกร  ยาโฉม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3/10</v>
      </c>
      <c r="D21" s="48">
        <f>ฉบับนักเรียน!C21</f>
        <v>45039</v>
      </c>
      <c r="E21" s="51" t="str">
        <f>ฉบับนักเรียน!D21</f>
        <v>เด็กชายเสฎฐวุฒิ  ศรีวิโรจน์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3/10</v>
      </c>
      <c r="D22" s="48">
        <f>ฉบับนักเรียน!C22</f>
        <v>45040</v>
      </c>
      <c r="E22" s="51" t="str">
        <f>ฉบับนักเรียน!D22</f>
        <v>เด็กหญิงกนกวรรณ  แววศรี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3/10</v>
      </c>
      <c r="D23" s="48">
        <f>ฉบับนักเรียน!C23</f>
        <v>45042</v>
      </c>
      <c r="E23" s="51" t="str">
        <f>ฉบับนักเรียน!D23</f>
        <v>เด็กหญิงกานต์ธีรา  ภารินทร์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3/10</v>
      </c>
      <c r="D24" s="48">
        <f>ฉบับนักเรียน!C24</f>
        <v>45043</v>
      </c>
      <c r="E24" s="51" t="str">
        <f>ฉบับนักเรียน!D24</f>
        <v>เด็กหญิงจิดาภา  สุ่มมาตย์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3/10</v>
      </c>
      <c r="D25" s="48">
        <f>ฉบับนักเรียน!C25</f>
        <v>45045</v>
      </c>
      <c r="E25" s="51" t="str">
        <f>ฉบับนักเรียน!D25</f>
        <v>เด็กหญิงฐิติพร  เหลืองอ่อน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3/10</v>
      </c>
      <c r="D26" s="48">
        <f>ฉบับนักเรียน!C26</f>
        <v>45046</v>
      </c>
      <c r="E26" s="51" t="str">
        <f>ฉบับนักเรียน!D26</f>
        <v>เด็กหญิงธัญญากร  ชมภูนาค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3/10</v>
      </c>
      <c r="D27" s="48">
        <f>ฉบับนักเรียน!C27</f>
        <v>45047</v>
      </c>
      <c r="E27" s="51" t="str">
        <f>ฉบับนักเรียน!D27</f>
        <v>เด็กหญิงนัชชา  หยวกแตง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3/10</v>
      </c>
      <c r="D28" s="48">
        <f>ฉบับนักเรียน!C28</f>
        <v>45048</v>
      </c>
      <c r="E28" s="51" t="str">
        <f>ฉบับนักเรียน!D28</f>
        <v>เด็กหญิงน้ำฤทัย  ฟองน้ำ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3/10</v>
      </c>
      <c r="D29" s="48">
        <f>ฉบับนักเรียน!C29</f>
        <v>45049</v>
      </c>
      <c r="E29" s="51" t="str">
        <f>ฉบับนักเรียน!D29</f>
        <v>เด็กหญิงนิตยา  ขจรเกียรติอุดม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3/10</v>
      </c>
      <c r="D30" s="48">
        <f>ฉบับนักเรียน!C30</f>
        <v>45050</v>
      </c>
      <c r="E30" s="51" t="str">
        <f>ฉบับนักเรียน!D30</f>
        <v>เด็กหญิงปวริศรา  ตะเหลบ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3/10</v>
      </c>
      <c r="D31" s="48">
        <f>ฉบับนักเรียน!C31</f>
        <v>45051</v>
      </c>
      <c r="E31" s="51" t="str">
        <f>ฉบับนักเรียน!D31</f>
        <v>เด็กหญิงปาริชาต  เจริญวงศ์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3/10</v>
      </c>
      <c r="D32" s="48">
        <f>ฉบับนักเรียน!C32</f>
        <v>45052</v>
      </c>
      <c r="E32" s="51" t="str">
        <f>ฉบับนักเรียน!D32</f>
        <v>เด็กหญิงพชรพร  แจ้งสว่าง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3/10</v>
      </c>
      <c r="D33" s="48">
        <f>ฉบับนักเรียน!C33</f>
        <v>45053</v>
      </c>
      <c r="E33" s="51" t="str">
        <f>ฉบับนักเรียน!D33</f>
        <v>เด็กหญิงณปภัช  นิธิศภานน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3/10</v>
      </c>
      <c r="D34" s="48">
        <f>ฉบับนักเรียน!C34</f>
        <v>45054</v>
      </c>
      <c r="E34" s="51" t="str">
        <f>ฉบับนักเรียน!D34</f>
        <v>เด็กหญิงพรรณภัทร  ช่วงอรุณ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3/10</v>
      </c>
      <c r="D35" s="48">
        <f>ฉบับนักเรียน!C35</f>
        <v>45055</v>
      </c>
      <c r="E35" s="51" t="str">
        <f>ฉบับนักเรียน!D35</f>
        <v>เด็กหญิงพัชริดา  ดอนโสภา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3/10</v>
      </c>
      <c r="D36" s="48">
        <f>ฉบับนักเรียน!C36</f>
        <v>45056</v>
      </c>
      <c r="E36" s="51" t="str">
        <f>ฉบับนักเรียน!D36</f>
        <v>เด็กหญิงพิชญา  ส้มจีน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3/10</v>
      </c>
      <c r="D37" s="48">
        <f>ฉบับนักเรียน!C37</f>
        <v>45057</v>
      </c>
      <c r="E37" s="51" t="str">
        <f>ฉบับนักเรียน!D37</f>
        <v>เด็กหญิงพิมพ์ชนก  พรหมสำเภา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3/10</v>
      </c>
      <c r="D38" s="48">
        <f>ฉบับนักเรียน!C38</f>
        <v>45058</v>
      </c>
      <c r="E38" s="51" t="str">
        <f>ฉบับนักเรียน!D38</f>
        <v>เด็กหญิงพิริญาพร  หนุนดี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3/10</v>
      </c>
      <c r="D39" s="48">
        <f>ฉบับนักเรียน!C39</f>
        <v>45059</v>
      </c>
      <c r="E39" s="51" t="str">
        <f>ฉบับนักเรียน!D39</f>
        <v>เด็กหญิงมนัสนันท์  เชี่ยวดี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3/10</v>
      </c>
      <c r="D40" s="48">
        <f>ฉบับนักเรียน!C40</f>
        <v>45060</v>
      </c>
      <c r="E40" s="51" t="str">
        <f>ฉบับนักเรียน!D40</f>
        <v>เด็กหญิงเมธปรียา  ภารินทร์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3/10</v>
      </c>
      <c r="D41" s="48">
        <f>ฉบับนักเรียน!C41</f>
        <v>45062</v>
      </c>
      <c r="E41" s="51" t="str">
        <f>ฉบับนักเรียน!D41</f>
        <v>เด็กหญิงสิรินยา  แซ่ตั๊น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3/10</v>
      </c>
      <c r="D42" s="48">
        <f>ฉบับนักเรียน!C42</f>
        <v>45063</v>
      </c>
      <c r="E42" s="51" t="str">
        <f>ฉบับนักเรียน!D42</f>
        <v>เด็กหญิงสุพิชญาย์  สุขอร่าม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3/10</v>
      </c>
      <c r="D43" s="48">
        <f>ฉบับนักเรียน!C43</f>
        <v>45064</v>
      </c>
      <c r="E43" s="51" t="str">
        <f>ฉบับนักเรียน!D43</f>
        <v>เด็กหญิงอาทิติยา  พานทอง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3/10</v>
      </c>
      <c r="D44" s="48">
        <f>ฉบับนักเรียน!C44</f>
        <v>45065</v>
      </c>
      <c r="E44" s="51" t="str">
        <f>ฉบับนักเรียน!D44</f>
        <v>เด็กหญิงอิงครัตน์  วรพงษ์สุคนธ์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3/10</v>
      </c>
      <c r="D45" s="48">
        <f>ฉบับนักเรียน!C45</f>
        <v>45112</v>
      </c>
      <c r="E45" s="51" t="str">
        <f>ฉบับนักเรียน!D45</f>
        <v>เด็กหญิงปพิชญา  วิชัย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3/10</v>
      </c>
      <c r="D46" s="48">
        <f>ฉบับนักเรียน!C46</f>
        <v>45114</v>
      </c>
      <c r="E46" s="51" t="str">
        <f>ฉบับนักเรียน!D46</f>
        <v>เด็กหญิงเกวลิน  ศรีแก้วคง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3/10</v>
      </c>
      <c r="D47" s="48">
        <f>ฉบับนักเรียน!C47</f>
        <v>45633</v>
      </c>
      <c r="E47" s="51" t="str">
        <f>ฉบับนักเรียน!D47</f>
        <v>เด็กหญิงวศินี  วงศ์นภาไพศาล</v>
      </c>
      <c r="F47" s="20" t="str">
        <f>ฉบับนักเรียน!E47</f>
        <v>หญิง</v>
      </c>
      <c r="G47" s="18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18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18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18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18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18">
        <f t="shared" ref="Q47" si="21">G47+I47+K47+M47</f>
        <v>0</v>
      </c>
      <c r="R47" s="18">
        <f t="shared" ref="R47" si="22">SUM(G47,I47,K47,M47)</f>
        <v>0</v>
      </c>
      <c r="S47" s="25" t="str">
        <f t="shared" ref="S47" si="23">IF(R47&lt;16,"ปกติ",IF(R47&lt;19,"เสี่ยง","มีปัญหา"))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นางสาวพรพรรณ พูลเขาล้าน</v>
      </c>
      <c r="F57" s="39"/>
      <c r="G57" s="39"/>
      <c r="H57" s="39"/>
      <c r="I57" s="39"/>
      <c r="J57" s="39"/>
      <c r="K57" s="39"/>
      <c r="L57" s="39"/>
      <c r="M57" s="39"/>
      <c r="N57" s="84" t="str">
        <f>equal2!N57</f>
        <v>นางสาววรรณพิมล บุนทยะพัธน์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7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7" t="s">
        <v>0</v>
      </c>
      <c r="C2" s="88"/>
      <c r="D2" s="88"/>
      <c r="E2" s="88"/>
      <c r="F2" s="89"/>
      <c r="G2" s="54"/>
      <c r="H2" s="97" t="s">
        <v>84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3/10</v>
      </c>
      <c r="D5" s="48">
        <f>ฉบับนักเรียน!C5</f>
        <v>45022</v>
      </c>
      <c r="E5" s="51" t="str">
        <f>ฉบับนักเรียน!D5</f>
        <v>เด็กชายกฤตพล  มณีกุล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3/10</v>
      </c>
      <c r="D6" s="48">
        <f>ฉบับนักเรียน!C6</f>
        <v>45023</v>
      </c>
      <c r="E6" s="51" t="str">
        <f>ฉบับนักเรียน!D6</f>
        <v>เด็กชายกฤตภาส  ทองประเสริฐ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3/10</v>
      </c>
      <c r="D7" s="48">
        <f>ฉบับนักเรียน!C7</f>
        <v>45024</v>
      </c>
      <c r="E7" s="51" t="str">
        <f>ฉบับนักเรียน!D7</f>
        <v>เด็กชายกัญจนภัทร  มาคำสาย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3/10</v>
      </c>
      <c r="D8" s="48">
        <f>ฉบับนักเรียน!C8</f>
        <v>45025</v>
      </c>
      <c r="E8" s="51" t="str">
        <f>ฉบับนักเรียน!D8</f>
        <v>เด็กชายกีรติ  เจริญทรัพย์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3/10</v>
      </c>
      <c r="D9" s="48">
        <f>ฉบับนักเรียน!C9</f>
        <v>45026</v>
      </c>
      <c r="E9" s="51" t="str">
        <f>ฉบับนักเรียน!D9</f>
        <v>เด็กชายชลสิทธิ์  แก้วประสิทธิ์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3/10</v>
      </c>
      <c r="D10" s="48">
        <f>ฉบับนักเรียน!C10</f>
        <v>45027</v>
      </c>
      <c r="E10" s="51" t="str">
        <f>ฉบับนักเรียน!D10</f>
        <v>เด็กชายชวภณ  ฤทธิ์จอหอ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3/10</v>
      </c>
      <c r="D11" s="48">
        <f>ฉบับนักเรียน!C11</f>
        <v>45028</v>
      </c>
      <c r="E11" s="51" t="str">
        <f>ฉบับนักเรียน!D11</f>
        <v>เด็กชายไชยภัทร  ตุ้มทองคำ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3/10</v>
      </c>
      <c r="D12" s="48">
        <f>ฉบับนักเรียน!C12</f>
        <v>45029</v>
      </c>
      <c r="E12" s="51" t="str">
        <f>ฉบับนักเรียน!D12</f>
        <v>เด็กชายเดชาวัต  สุนทรโชติ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3/10</v>
      </c>
      <c r="D13" s="48">
        <f>ฉบับนักเรียน!C13</f>
        <v>45030</v>
      </c>
      <c r="E13" s="51" t="str">
        <f>ฉบับนักเรียน!D13</f>
        <v>เด็กชายไตรสรณคม  พรหมมาพันธุ์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3/10</v>
      </c>
      <c r="D14" s="48">
        <f>ฉบับนักเรียน!C14</f>
        <v>45031</v>
      </c>
      <c r="E14" s="51" t="str">
        <f>ฉบับนักเรียน!D14</f>
        <v>เด็กชายธนโชติ  กรรมแต่ง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3/10</v>
      </c>
      <c r="D15" s="48">
        <f>ฉบับนักเรียน!C15</f>
        <v>45033</v>
      </c>
      <c r="E15" s="51" t="str">
        <f>ฉบับนักเรียน!D15</f>
        <v>เด็กชายพงษ์เทพ  ไทยสมัยรุ่งโรจน์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3/10</v>
      </c>
      <c r="D16" s="48">
        <f>ฉบับนักเรียน!C16</f>
        <v>45034</v>
      </c>
      <c r="E16" s="51" t="str">
        <f>ฉบับนักเรียน!D16</f>
        <v>เด็กชายภาณพัช  จันทร์ฉาย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3/10</v>
      </c>
      <c r="D17" s="48">
        <f>ฉบับนักเรียน!C17</f>
        <v>45035</v>
      </c>
      <c r="E17" s="51" t="str">
        <f>ฉบับนักเรียน!D17</f>
        <v>เด็กชายภาณุพงศ์  ทุมพิลา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3/10</v>
      </c>
      <c r="D18" s="48">
        <f>ฉบับนักเรียน!C18</f>
        <v>45036</v>
      </c>
      <c r="E18" s="51" t="str">
        <f>ฉบับนักเรียน!D18</f>
        <v>เด็กชายมนัส  บุญมาปะ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3/10</v>
      </c>
      <c r="D19" s="48">
        <f>ฉบับนักเรียน!C19</f>
        <v>45037</v>
      </c>
      <c r="E19" s="51" t="str">
        <f>ฉบับนักเรียน!D19</f>
        <v>เด็กชายวชิรวี  รสจันทร์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3/10</v>
      </c>
      <c r="D20" s="48">
        <f>ฉบับนักเรียน!C20</f>
        <v>45038</v>
      </c>
      <c r="E20" s="51" t="str">
        <f>ฉบับนักเรียน!D20</f>
        <v>เด็กชายศุภกร  ยาโฉม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3/10</v>
      </c>
      <c r="D21" s="48">
        <f>ฉบับนักเรียน!C21</f>
        <v>45039</v>
      </c>
      <c r="E21" s="51" t="str">
        <f>ฉบับนักเรียน!D21</f>
        <v>เด็กชายเสฎฐวุฒิ  ศรีวิโรจน์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3/10</v>
      </c>
      <c r="D22" s="48">
        <f>ฉบับนักเรียน!C22</f>
        <v>45040</v>
      </c>
      <c r="E22" s="51" t="str">
        <f>ฉบับนักเรียน!D22</f>
        <v>เด็กหญิงกนกวรรณ  แววศรี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3/10</v>
      </c>
      <c r="D23" s="48">
        <f>ฉบับนักเรียน!C23</f>
        <v>45042</v>
      </c>
      <c r="E23" s="51" t="str">
        <f>ฉบับนักเรียน!D23</f>
        <v>เด็กหญิงกานต์ธีรา  ภารินทร์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3/10</v>
      </c>
      <c r="D24" s="48">
        <f>ฉบับนักเรียน!C24</f>
        <v>45043</v>
      </c>
      <c r="E24" s="51" t="str">
        <f>ฉบับนักเรียน!D24</f>
        <v>เด็กหญิงจิดาภา  สุ่มมาตย์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3/10</v>
      </c>
      <c r="D25" s="48">
        <f>ฉบับนักเรียน!C25</f>
        <v>45045</v>
      </c>
      <c r="E25" s="51" t="str">
        <f>ฉบับนักเรียน!D25</f>
        <v>เด็กหญิงฐิติพร  เหลืองอ่อน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3/10</v>
      </c>
      <c r="D26" s="48">
        <f>ฉบับนักเรียน!C26</f>
        <v>45046</v>
      </c>
      <c r="E26" s="51" t="str">
        <f>ฉบับนักเรียน!D26</f>
        <v>เด็กหญิงธัญญากร  ชมภูนาค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3/10</v>
      </c>
      <c r="D27" s="48">
        <f>ฉบับนักเรียน!C27</f>
        <v>45047</v>
      </c>
      <c r="E27" s="51" t="str">
        <f>ฉบับนักเรียน!D27</f>
        <v>เด็กหญิงนัชชา  หยวกแตง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3/10</v>
      </c>
      <c r="D28" s="48">
        <f>ฉบับนักเรียน!C28</f>
        <v>45048</v>
      </c>
      <c r="E28" s="51" t="str">
        <f>ฉบับนักเรียน!D28</f>
        <v>เด็กหญิงน้ำฤทัย  ฟองน้ำ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3/10</v>
      </c>
      <c r="D29" s="48">
        <f>ฉบับนักเรียน!C29</f>
        <v>45049</v>
      </c>
      <c r="E29" s="51" t="str">
        <f>ฉบับนักเรียน!D29</f>
        <v>เด็กหญิงนิตยา  ขจรเกียรติอุดม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3/10</v>
      </c>
      <c r="D30" s="48">
        <f>ฉบับนักเรียน!C30</f>
        <v>45050</v>
      </c>
      <c r="E30" s="51" t="str">
        <f>ฉบับนักเรียน!D30</f>
        <v>เด็กหญิงปวริศรา  ตะเหลบ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3/10</v>
      </c>
      <c r="D31" s="48">
        <f>ฉบับนักเรียน!C31</f>
        <v>45051</v>
      </c>
      <c r="E31" s="51" t="str">
        <f>ฉบับนักเรียน!D31</f>
        <v>เด็กหญิงปาริชาต  เจริญวงศ์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3/10</v>
      </c>
      <c r="D32" s="48">
        <f>ฉบับนักเรียน!C32</f>
        <v>45052</v>
      </c>
      <c r="E32" s="51" t="str">
        <f>ฉบับนักเรียน!D32</f>
        <v>เด็กหญิงพชรพร  แจ้งสว่าง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3/10</v>
      </c>
      <c r="D33" s="48">
        <f>ฉบับนักเรียน!C33</f>
        <v>45053</v>
      </c>
      <c r="E33" s="51" t="str">
        <f>ฉบับนักเรียน!D33</f>
        <v>เด็กหญิงณปภัช  นิธิศภานน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3/10</v>
      </c>
      <c r="D34" s="48">
        <f>ฉบับนักเรียน!C34</f>
        <v>45054</v>
      </c>
      <c r="E34" s="51" t="str">
        <f>ฉบับนักเรียน!D34</f>
        <v>เด็กหญิงพรรณภัทร  ช่วงอรุณ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3/10</v>
      </c>
      <c r="D35" s="48">
        <f>ฉบับนักเรียน!C35</f>
        <v>45055</v>
      </c>
      <c r="E35" s="51" t="str">
        <f>ฉบับนักเรียน!D35</f>
        <v>เด็กหญิงพัชริดา  ดอนโสภา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3/10</v>
      </c>
      <c r="D36" s="48">
        <f>ฉบับนักเรียน!C36</f>
        <v>45056</v>
      </c>
      <c r="E36" s="51" t="str">
        <f>ฉบับนักเรียน!D36</f>
        <v>เด็กหญิงพิชญา  ส้มจีน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3/10</v>
      </c>
      <c r="D37" s="48">
        <f>ฉบับนักเรียน!C37</f>
        <v>45057</v>
      </c>
      <c r="E37" s="51" t="str">
        <f>ฉบับนักเรียน!D37</f>
        <v>เด็กหญิงพิมพ์ชนก  พรหมสำเภา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3/10</v>
      </c>
      <c r="D38" s="48">
        <f>ฉบับนักเรียน!C38</f>
        <v>45058</v>
      </c>
      <c r="E38" s="51" t="str">
        <f>ฉบับนักเรียน!D38</f>
        <v>เด็กหญิงพิริญาพร  หนุนดี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3/10</v>
      </c>
      <c r="D39" s="48">
        <f>ฉบับนักเรียน!C39</f>
        <v>45059</v>
      </c>
      <c r="E39" s="51" t="str">
        <f>ฉบับนักเรียน!D39</f>
        <v>เด็กหญิงมนัสนันท์  เชี่ยวดี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3/10</v>
      </c>
      <c r="D40" s="48">
        <f>ฉบับนักเรียน!C40</f>
        <v>45060</v>
      </c>
      <c r="E40" s="51" t="str">
        <f>ฉบับนักเรียน!D40</f>
        <v>เด็กหญิงเมธปรียา  ภารินทร์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3/10</v>
      </c>
      <c r="D41" s="48">
        <f>ฉบับนักเรียน!C41</f>
        <v>45062</v>
      </c>
      <c r="E41" s="51" t="str">
        <f>ฉบับนักเรียน!D41</f>
        <v>เด็กหญิงสิรินยา  แซ่ตั๊น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3/10</v>
      </c>
      <c r="D42" s="48">
        <f>ฉบับนักเรียน!C42</f>
        <v>45063</v>
      </c>
      <c r="E42" s="51" t="str">
        <f>ฉบับนักเรียน!D42</f>
        <v>เด็กหญิงสุพิชญาย์  สุขอร่าม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3/10</v>
      </c>
      <c r="D43" s="48">
        <f>ฉบับนักเรียน!C43</f>
        <v>45064</v>
      </c>
      <c r="E43" s="51" t="str">
        <f>ฉบับนักเรียน!D43</f>
        <v>เด็กหญิงอาทิติยา  พานทอง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3/10</v>
      </c>
      <c r="D44" s="48">
        <f>ฉบับนักเรียน!C44</f>
        <v>45065</v>
      </c>
      <c r="E44" s="51" t="str">
        <f>ฉบับนักเรียน!D44</f>
        <v>เด็กหญิงอิงครัตน์  วรพงษ์สุคนธ์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3/10</v>
      </c>
      <c r="D45" s="48">
        <f>ฉบับนักเรียน!C45</f>
        <v>45112</v>
      </c>
      <c r="E45" s="51" t="str">
        <f>ฉบับนักเรียน!D45</f>
        <v>เด็กหญิงปพิชญา  วิชัย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7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7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7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7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7" si="12">IF(O45&gt;4,"มีจุดแข็ง","ไม่มีจุดแข็ง")</f>
        <v>ไม่มีจุดแข็ง</v>
      </c>
      <c r="Q45" s="25">
        <f t="shared" ref="Q45:Q47" si="13">G45+I45+K45+M45</f>
        <v>0</v>
      </c>
      <c r="R45" s="25">
        <f t="shared" ref="R45:R47" si="14">SUM(G45,I45,K45,M45)</f>
        <v>0</v>
      </c>
      <c r="S45" s="25" t="str">
        <f t="shared" ref="S45:S47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3/10</v>
      </c>
      <c r="D46" s="48">
        <f>ฉบับนักเรียน!C46</f>
        <v>45114</v>
      </c>
      <c r="E46" s="51" t="str">
        <f>ฉบับนักเรียน!D46</f>
        <v>เด็กหญิงเกวลิน  ศรีแก้วคง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3/10</v>
      </c>
      <c r="D47" s="48">
        <f>ฉบับนักเรียน!C47</f>
        <v>45633</v>
      </c>
      <c r="E47" s="51" t="str">
        <f>ฉบับนักเรียน!D47</f>
        <v>เด็กหญิงวศินี  วงศ์นภาไพศาล</v>
      </c>
      <c r="F47" s="25" t="str">
        <f>ฉบับนักเรียน!E47</f>
        <v>หญิง</v>
      </c>
      <c r="G47" s="25">
        <f>ฉบับนักเรียน!AF47</f>
        <v>0</v>
      </c>
      <c r="H47" s="25" t="str">
        <f t="shared" si="8"/>
        <v>ปกติ</v>
      </c>
      <c r="I47" s="25">
        <f>ฉบับนักเรียน!AI47</f>
        <v>0</v>
      </c>
      <c r="J47" s="25" t="str">
        <f t="shared" si="9"/>
        <v>ปกติ</v>
      </c>
      <c r="K47" s="25">
        <f>ฉบับนักเรียน!AM47</f>
        <v>0</v>
      </c>
      <c r="L47" s="25" t="str">
        <f t="shared" si="10"/>
        <v>ปกติ</v>
      </c>
      <c r="M47" s="25">
        <f>ฉบับนักเรียน!AQ47</f>
        <v>0</v>
      </c>
      <c r="N47" s="25" t="str">
        <f t="shared" si="11"/>
        <v>ปกติ</v>
      </c>
      <c r="O47" s="25">
        <f>ฉบับนักเรียน!AS47</f>
        <v>0</v>
      </c>
      <c r="P47" s="25" t="str">
        <f t="shared" si="12"/>
        <v>ไม่มีจุดแข็ง</v>
      </c>
      <c r="Q47" s="25">
        <f t="shared" si="13"/>
        <v>0</v>
      </c>
      <c r="R47" s="25">
        <f t="shared" si="14"/>
        <v>0</v>
      </c>
      <c r="S47" s="25" t="str">
        <f t="shared" si="15"/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นางสาวพรพรรณ พูลเขาล้าน</v>
      </c>
      <c r="F57" s="39"/>
      <c r="G57" s="39"/>
      <c r="H57" s="39"/>
      <c r="I57" s="39"/>
      <c r="J57" s="39"/>
      <c r="K57" s="39"/>
      <c r="L57" s="39"/>
      <c r="M57" s="39"/>
      <c r="N57" s="84" t="str">
        <f>equal3!N57</f>
        <v>นางสาววรรณพิมล บุนทยะพัธน์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6" t="s">
        <v>63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S46" sqref="C46:S47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85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3/10</v>
      </c>
      <c r="D5" s="48">
        <f>ฉบับนักเรียน!C5</f>
        <v>45022</v>
      </c>
      <c r="E5" s="51" t="str">
        <f>ฉบับนักเรียน!D5</f>
        <v>เด็กชายกฤตพล  มณีกุล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3/10</v>
      </c>
      <c r="D6" s="48">
        <f>ฉบับนักเรียน!C6</f>
        <v>45023</v>
      </c>
      <c r="E6" s="51" t="str">
        <f>ฉบับนักเรียน!D6</f>
        <v>เด็กชายกฤตภาส  ทองประเสริฐ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3/10</v>
      </c>
      <c r="D7" s="48">
        <f>ฉบับนักเรียน!C7</f>
        <v>45024</v>
      </c>
      <c r="E7" s="51" t="str">
        <f>ฉบับนักเรียน!D7</f>
        <v>เด็กชายกัญจนภัทร  มาคำสาย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3/10</v>
      </c>
      <c r="D8" s="48">
        <f>ฉบับนักเรียน!C8</f>
        <v>45025</v>
      </c>
      <c r="E8" s="51" t="str">
        <f>ฉบับนักเรียน!D8</f>
        <v>เด็กชายกีรติ  เจริญทรัพย์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3/10</v>
      </c>
      <c r="D9" s="48">
        <f>ฉบับนักเรียน!C9</f>
        <v>45026</v>
      </c>
      <c r="E9" s="51" t="str">
        <f>ฉบับนักเรียน!D9</f>
        <v>เด็กชายชลสิทธิ์  แก้วประสิทธิ์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3/10</v>
      </c>
      <c r="D10" s="48">
        <f>ฉบับนักเรียน!C10</f>
        <v>45027</v>
      </c>
      <c r="E10" s="51" t="str">
        <f>ฉบับนักเรียน!D10</f>
        <v>เด็กชายชวภณ  ฤทธิ์จอหอ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3/10</v>
      </c>
      <c r="D11" s="48">
        <f>ฉบับนักเรียน!C11</f>
        <v>45028</v>
      </c>
      <c r="E11" s="51" t="str">
        <f>ฉบับนักเรียน!D11</f>
        <v>เด็กชายไชยภัทร  ตุ้มทองคำ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3/10</v>
      </c>
      <c r="D12" s="48">
        <f>ฉบับนักเรียน!C12</f>
        <v>45029</v>
      </c>
      <c r="E12" s="51" t="str">
        <f>ฉบับนักเรียน!D12</f>
        <v>เด็กชายเดชาวัต  สุนทรโชติ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3/10</v>
      </c>
      <c r="D13" s="48">
        <f>ฉบับนักเรียน!C13</f>
        <v>45030</v>
      </c>
      <c r="E13" s="51" t="str">
        <f>ฉบับนักเรียน!D13</f>
        <v>เด็กชายไตรสรณคม  พรหมมาพันธุ์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3/10</v>
      </c>
      <c r="D14" s="48">
        <f>ฉบับนักเรียน!C14</f>
        <v>45031</v>
      </c>
      <c r="E14" s="51" t="str">
        <f>ฉบับนักเรียน!D14</f>
        <v>เด็กชายธนโชติ  กรรมแต่ง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3/10</v>
      </c>
      <c r="D15" s="48">
        <f>ฉบับนักเรียน!C15</f>
        <v>45033</v>
      </c>
      <c r="E15" s="51" t="str">
        <f>ฉบับนักเรียน!D15</f>
        <v>เด็กชายพงษ์เทพ  ไทยสมัยรุ่งโรจน์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3/10</v>
      </c>
      <c r="D16" s="48">
        <f>ฉบับนักเรียน!C16</f>
        <v>45034</v>
      </c>
      <c r="E16" s="51" t="str">
        <f>ฉบับนักเรียน!D16</f>
        <v>เด็กชายภาณพัช  จันทร์ฉาย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3/10</v>
      </c>
      <c r="D17" s="48">
        <f>ฉบับนักเรียน!C17</f>
        <v>45035</v>
      </c>
      <c r="E17" s="51" t="str">
        <f>ฉบับนักเรียน!D17</f>
        <v>เด็กชายภาณุพงศ์  ทุมพิลา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3/10</v>
      </c>
      <c r="D18" s="48">
        <f>ฉบับนักเรียน!C18</f>
        <v>45036</v>
      </c>
      <c r="E18" s="51" t="str">
        <f>ฉบับนักเรียน!D18</f>
        <v>เด็กชายมนัส  บุญมาปะ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3/10</v>
      </c>
      <c r="D19" s="48">
        <f>ฉบับนักเรียน!C19</f>
        <v>45037</v>
      </c>
      <c r="E19" s="51" t="str">
        <f>ฉบับนักเรียน!D19</f>
        <v>เด็กชายวชิรวี  รสจันทร์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3/10</v>
      </c>
      <c r="D20" s="48">
        <f>ฉบับนักเรียน!C20</f>
        <v>45038</v>
      </c>
      <c r="E20" s="51" t="str">
        <f>ฉบับนักเรียน!D20</f>
        <v>เด็กชายศุภกร  ยาโฉม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3/10</v>
      </c>
      <c r="D21" s="48">
        <f>ฉบับนักเรียน!C21</f>
        <v>45039</v>
      </c>
      <c r="E21" s="51" t="str">
        <f>ฉบับนักเรียน!D21</f>
        <v>เด็กชายเสฎฐวุฒิ  ศรีวิโรจน์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3/10</v>
      </c>
      <c r="D22" s="48">
        <f>ฉบับนักเรียน!C22</f>
        <v>45040</v>
      </c>
      <c r="E22" s="51" t="str">
        <f>ฉบับนักเรียน!D22</f>
        <v>เด็กหญิงกนกวรรณ  แววศรี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3/10</v>
      </c>
      <c r="D23" s="48">
        <f>ฉบับนักเรียน!C23</f>
        <v>45042</v>
      </c>
      <c r="E23" s="51" t="str">
        <f>ฉบับนักเรียน!D23</f>
        <v>เด็กหญิงกานต์ธีรา  ภารินทร์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3/10</v>
      </c>
      <c r="D24" s="48">
        <f>ฉบับนักเรียน!C24</f>
        <v>45043</v>
      </c>
      <c r="E24" s="51" t="str">
        <f>ฉบับนักเรียน!D24</f>
        <v>เด็กหญิงจิดาภา  สุ่มมาตย์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3/10</v>
      </c>
      <c r="D25" s="48">
        <f>ฉบับนักเรียน!C25</f>
        <v>45045</v>
      </c>
      <c r="E25" s="51" t="str">
        <f>ฉบับนักเรียน!D25</f>
        <v>เด็กหญิงฐิติพร  เหลืองอ่อน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3/10</v>
      </c>
      <c r="D26" s="48">
        <f>ฉบับนักเรียน!C26</f>
        <v>45046</v>
      </c>
      <c r="E26" s="51" t="str">
        <f>ฉบับนักเรียน!D26</f>
        <v>เด็กหญิงธัญญากร  ชมภูนาค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3/10</v>
      </c>
      <c r="D27" s="48">
        <f>ฉบับนักเรียน!C27</f>
        <v>45047</v>
      </c>
      <c r="E27" s="51" t="str">
        <f>ฉบับนักเรียน!D27</f>
        <v>เด็กหญิงนัชชา  หยวกแตง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3/10</v>
      </c>
      <c r="D28" s="48">
        <f>ฉบับนักเรียน!C28</f>
        <v>45048</v>
      </c>
      <c r="E28" s="51" t="str">
        <f>ฉบับนักเรียน!D28</f>
        <v>เด็กหญิงน้ำฤทัย  ฟองน้ำ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3/10</v>
      </c>
      <c r="D29" s="48">
        <f>ฉบับนักเรียน!C29</f>
        <v>45049</v>
      </c>
      <c r="E29" s="51" t="str">
        <f>ฉบับนักเรียน!D29</f>
        <v>เด็กหญิงนิตยา  ขจรเกียรติอุดม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3/10</v>
      </c>
      <c r="D30" s="48">
        <f>ฉบับนักเรียน!C30</f>
        <v>45050</v>
      </c>
      <c r="E30" s="51" t="str">
        <f>ฉบับนักเรียน!D30</f>
        <v>เด็กหญิงปวริศรา  ตะเหลบ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3/10</v>
      </c>
      <c r="D31" s="48">
        <f>ฉบับนักเรียน!C31</f>
        <v>45051</v>
      </c>
      <c r="E31" s="51" t="str">
        <f>ฉบับนักเรียน!D31</f>
        <v>เด็กหญิงปาริชาต  เจริญวงศ์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3/10</v>
      </c>
      <c r="D32" s="48">
        <f>ฉบับนักเรียน!C32</f>
        <v>45052</v>
      </c>
      <c r="E32" s="51" t="str">
        <f>ฉบับนักเรียน!D32</f>
        <v>เด็กหญิงพชรพร  แจ้งสว่าง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3/10</v>
      </c>
      <c r="D33" s="48">
        <f>ฉบับนักเรียน!C33</f>
        <v>45053</v>
      </c>
      <c r="E33" s="51" t="str">
        <f>ฉบับนักเรียน!D33</f>
        <v>เด็กหญิงณปภัช  นิธิศภานน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3/10</v>
      </c>
      <c r="D34" s="48">
        <f>ฉบับนักเรียน!C34</f>
        <v>45054</v>
      </c>
      <c r="E34" s="51" t="str">
        <f>ฉบับนักเรียน!D34</f>
        <v>เด็กหญิงพรรณภัทร  ช่วงอรุณ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3/10</v>
      </c>
      <c r="D35" s="48">
        <f>ฉบับนักเรียน!C35</f>
        <v>45055</v>
      </c>
      <c r="E35" s="51" t="str">
        <f>ฉบับนักเรียน!D35</f>
        <v>เด็กหญิงพัชริดา  ดอนโสภา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3/10</v>
      </c>
      <c r="D36" s="48">
        <f>ฉบับนักเรียน!C36</f>
        <v>45056</v>
      </c>
      <c r="E36" s="51" t="str">
        <f>ฉบับนักเรียน!D36</f>
        <v>เด็กหญิงพิชญา  ส้มจีน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3/10</v>
      </c>
      <c r="D37" s="48">
        <f>ฉบับนักเรียน!C37</f>
        <v>45057</v>
      </c>
      <c r="E37" s="51" t="str">
        <f>ฉบับนักเรียน!D37</f>
        <v>เด็กหญิงพิมพ์ชนก  พรหมสำเภา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3/10</v>
      </c>
      <c r="D38" s="48">
        <f>ฉบับนักเรียน!C38</f>
        <v>45058</v>
      </c>
      <c r="E38" s="51" t="str">
        <f>ฉบับนักเรียน!D38</f>
        <v>เด็กหญิงพิริญาพร  หนุนดี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3/10</v>
      </c>
      <c r="D39" s="48">
        <f>ฉบับนักเรียน!C39</f>
        <v>45059</v>
      </c>
      <c r="E39" s="51" t="str">
        <f>ฉบับนักเรียน!D39</f>
        <v>เด็กหญิงมนัสนันท์  เชี่ยวดี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3/10</v>
      </c>
      <c r="D40" s="48">
        <f>ฉบับนักเรียน!C40</f>
        <v>45060</v>
      </c>
      <c r="E40" s="51" t="str">
        <f>ฉบับนักเรียน!D40</f>
        <v>เด็กหญิงเมธปรียา  ภารินทร์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3/10</v>
      </c>
      <c r="D41" s="48">
        <f>ฉบับนักเรียน!C41</f>
        <v>45062</v>
      </c>
      <c r="E41" s="51" t="str">
        <f>ฉบับนักเรียน!D41</f>
        <v>เด็กหญิงสิรินยา  แซ่ตั๊น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3/10</v>
      </c>
      <c r="D42" s="48">
        <f>ฉบับนักเรียน!C42</f>
        <v>45063</v>
      </c>
      <c r="E42" s="51" t="str">
        <f>ฉบับนักเรียน!D42</f>
        <v>เด็กหญิงสุพิชญาย์  สุขอร่าม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3/10</v>
      </c>
      <c r="D43" s="48">
        <f>ฉบับนักเรียน!C43</f>
        <v>45064</v>
      </c>
      <c r="E43" s="51" t="str">
        <f>ฉบับนักเรียน!D43</f>
        <v>เด็กหญิงอาทิติยา  พานทอง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3/10</v>
      </c>
      <c r="D44" s="48">
        <f>ฉบับนักเรียน!C44</f>
        <v>45065</v>
      </c>
      <c r="E44" s="51" t="str">
        <f>ฉบับนักเรียน!D44</f>
        <v>เด็กหญิงอิงครัตน์  วรพงษ์สุคนธ์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3/10</v>
      </c>
      <c r="D45" s="48">
        <f>ฉบับนักเรียน!C45</f>
        <v>45112</v>
      </c>
      <c r="E45" s="51" t="str">
        <f>ฉบับนักเรียน!D45</f>
        <v>เด็กหญิงปพิชญา  วิชัย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3/10</v>
      </c>
      <c r="D46" s="48">
        <f>ฉบับนักเรียน!C46</f>
        <v>45114</v>
      </c>
      <c r="E46" s="51" t="str">
        <f>ฉบับนักเรียน!D46</f>
        <v>เด็กหญิงเกวลิน  ศรีแก้วคง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3/10</v>
      </c>
      <c r="D47" s="48">
        <f>ฉบับนักเรียน!C47</f>
        <v>45633</v>
      </c>
      <c r="E47" s="51" t="str">
        <f>ฉบับนักเรียน!D47</f>
        <v>เด็กหญิงวศินี  วงศ์นภาไพศาล</v>
      </c>
      <c r="F47" s="25" t="str">
        <f>ฉบับนักเรียน!E47</f>
        <v>หญิง</v>
      </c>
      <c r="G47" s="25">
        <f>ฉบับครู!AF47</f>
        <v>0</v>
      </c>
      <c r="H47" s="25" t="str">
        <f t="shared" ref="H47" si="16">IF(G47&lt;4,"ปกติ",IF(G47&lt;6,"เสี่ยง","มีปัญหา"))</f>
        <v>ปกติ</v>
      </c>
      <c r="I47" s="25">
        <f>ฉบับครู!AI47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ฉบับครู!AM47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ฉบับครู!AQ47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ฉบับครู!AS47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นางสาวพรพรรณ พูลเขาล้าน</v>
      </c>
      <c r="F57" s="39"/>
      <c r="G57" s="39"/>
      <c r="H57" s="39"/>
      <c r="I57" s="39"/>
      <c r="J57" s="39"/>
      <c r="K57" s="39"/>
      <c r="L57" s="39"/>
      <c r="M57" s="39"/>
      <c r="N57" s="84" t="str">
        <f>report1!N57</f>
        <v>นางสาววรรณพิมล บุนทยะพัธน์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6" sqref="C46:S47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7" t="s">
        <v>0</v>
      </c>
      <c r="C2" s="88"/>
      <c r="D2" s="88"/>
      <c r="E2" s="88"/>
      <c r="F2" s="89"/>
      <c r="G2" s="56"/>
      <c r="H2" s="97" t="s">
        <v>86</v>
      </c>
      <c r="I2" s="88"/>
      <c r="J2" s="88"/>
      <c r="K2" s="88"/>
      <c r="L2" s="88"/>
      <c r="M2" s="88"/>
      <c r="N2" s="88"/>
      <c r="O2" s="88"/>
      <c r="P2" s="88"/>
      <c r="Q2" s="88"/>
      <c r="R2" s="88"/>
      <c r="S2" s="8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7" t="str">
        <f>ฉบับนักเรียน!A3</f>
        <v>นางสาวพรพรรณ พูลเขาล้าน  นางสาววรรณพิมล บุนทยะพัธน์</v>
      </c>
      <c r="C3" s="88"/>
      <c r="D3" s="88"/>
      <c r="E3" s="88"/>
      <c r="F3" s="89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3/10</v>
      </c>
      <c r="D5" s="74">
        <f>ฉบับนักเรียน!C5</f>
        <v>45022</v>
      </c>
      <c r="E5" s="41" t="str">
        <f>ฉบับนักเรียน!D5</f>
        <v>เด็กชายกฤตพล  มณีกุล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3/10</v>
      </c>
      <c r="D6" s="74">
        <f>ฉบับนักเรียน!C6</f>
        <v>45023</v>
      </c>
      <c r="E6" s="41" t="str">
        <f>ฉบับนักเรียน!D6</f>
        <v>เด็กชายกฤตภาส  ทองประเสริฐ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3/10</v>
      </c>
      <c r="D7" s="74">
        <f>ฉบับนักเรียน!C7</f>
        <v>45024</v>
      </c>
      <c r="E7" s="41" t="str">
        <f>ฉบับนักเรียน!D7</f>
        <v>เด็กชายกัญจนภัทร  มาคำสาย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3/10</v>
      </c>
      <c r="D8" s="74">
        <f>ฉบับนักเรียน!C8</f>
        <v>45025</v>
      </c>
      <c r="E8" s="41" t="str">
        <f>ฉบับนักเรียน!D8</f>
        <v>เด็กชายกีรติ  เจริญทรัพย์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3/10</v>
      </c>
      <c r="D9" s="74">
        <f>ฉบับนักเรียน!C9</f>
        <v>45026</v>
      </c>
      <c r="E9" s="41" t="str">
        <f>ฉบับนักเรียน!D9</f>
        <v>เด็กชายชลสิทธิ์  แก้วประสิทธิ์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3/10</v>
      </c>
      <c r="D10" s="74">
        <f>ฉบับนักเรียน!C10</f>
        <v>45027</v>
      </c>
      <c r="E10" s="41" t="str">
        <f>ฉบับนักเรียน!D10</f>
        <v>เด็กชายชวภณ  ฤทธิ์จอหอ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3/10</v>
      </c>
      <c r="D11" s="74">
        <f>ฉบับนักเรียน!C11</f>
        <v>45028</v>
      </c>
      <c r="E11" s="41" t="str">
        <f>ฉบับนักเรียน!D11</f>
        <v>เด็กชายไชยภัทร  ตุ้มทองคำ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3/10</v>
      </c>
      <c r="D12" s="74">
        <f>ฉบับนักเรียน!C12</f>
        <v>45029</v>
      </c>
      <c r="E12" s="41" t="str">
        <f>ฉบับนักเรียน!D12</f>
        <v>เด็กชายเดชาวัต  สุนทรโชติ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3/10</v>
      </c>
      <c r="D13" s="74">
        <f>ฉบับนักเรียน!C13</f>
        <v>45030</v>
      </c>
      <c r="E13" s="41" t="str">
        <f>ฉบับนักเรียน!D13</f>
        <v>เด็กชายไตรสรณคม  พรหมมาพันธุ์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3/10</v>
      </c>
      <c r="D14" s="74">
        <f>ฉบับนักเรียน!C14</f>
        <v>45031</v>
      </c>
      <c r="E14" s="41" t="str">
        <f>ฉบับนักเรียน!D14</f>
        <v>เด็กชายธนโชติ  กรรมแต่ง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3/10</v>
      </c>
      <c r="D15" s="74">
        <f>ฉบับนักเรียน!C15</f>
        <v>45033</v>
      </c>
      <c r="E15" s="41" t="str">
        <f>ฉบับนักเรียน!D15</f>
        <v>เด็กชายพงษ์เทพ  ไทยสมัยรุ่งโรจน์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3/10</v>
      </c>
      <c r="D16" s="74">
        <f>ฉบับนักเรียน!C16</f>
        <v>45034</v>
      </c>
      <c r="E16" s="41" t="str">
        <f>ฉบับนักเรียน!D16</f>
        <v>เด็กชายภาณพัช  จันทร์ฉาย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3/10</v>
      </c>
      <c r="D17" s="74">
        <f>ฉบับนักเรียน!C17</f>
        <v>45035</v>
      </c>
      <c r="E17" s="41" t="str">
        <f>ฉบับนักเรียน!D17</f>
        <v>เด็กชายภาณุพงศ์  ทุมพิลา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3/10</v>
      </c>
      <c r="D18" s="74">
        <f>ฉบับนักเรียน!C18</f>
        <v>45036</v>
      </c>
      <c r="E18" s="41" t="str">
        <f>ฉบับนักเรียน!D18</f>
        <v>เด็กชายมนัส  บุญมาปะ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3/10</v>
      </c>
      <c r="D19" s="74">
        <f>ฉบับนักเรียน!C19</f>
        <v>45037</v>
      </c>
      <c r="E19" s="41" t="str">
        <f>ฉบับนักเรียน!D19</f>
        <v>เด็กชายวชิรวี  รสจันทร์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3/10</v>
      </c>
      <c r="D20" s="74">
        <f>ฉบับนักเรียน!C20</f>
        <v>45038</v>
      </c>
      <c r="E20" s="41" t="str">
        <f>ฉบับนักเรียน!D20</f>
        <v>เด็กชายศุภกร  ยาโฉม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3/10</v>
      </c>
      <c r="D21" s="74">
        <f>ฉบับนักเรียน!C21</f>
        <v>45039</v>
      </c>
      <c r="E21" s="41" t="str">
        <f>ฉบับนักเรียน!D21</f>
        <v>เด็กชายเสฎฐวุฒิ  ศรีวิโรจน์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3/10</v>
      </c>
      <c r="D22" s="74">
        <f>ฉบับนักเรียน!C22</f>
        <v>45040</v>
      </c>
      <c r="E22" s="41" t="str">
        <f>ฉบับนักเรียน!D22</f>
        <v>เด็กหญิงกนกวรรณ  แววศรี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3/10</v>
      </c>
      <c r="D23" s="74">
        <f>ฉบับนักเรียน!C23</f>
        <v>45042</v>
      </c>
      <c r="E23" s="41" t="str">
        <f>ฉบับนักเรียน!D23</f>
        <v>เด็กหญิงกานต์ธีรา  ภารินทร์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3/10</v>
      </c>
      <c r="D24" s="74">
        <f>ฉบับนักเรียน!C24</f>
        <v>45043</v>
      </c>
      <c r="E24" s="41" t="str">
        <f>ฉบับนักเรียน!D24</f>
        <v>เด็กหญิงจิดาภา  สุ่มมาตย์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3/10</v>
      </c>
      <c r="D25" s="74">
        <f>ฉบับนักเรียน!C25</f>
        <v>45045</v>
      </c>
      <c r="E25" s="41" t="str">
        <f>ฉบับนักเรียน!D25</f>
        <v>เด็กหญิงฐิติพร  เหลืองอ่อน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3/10</v>
      </c>
      <c r="D26" s="74">
        <f>ฉบับนักเรียน!C26</f>
        <v>45046</v>
      </c>
      <c r="E26" s="41" t="str">
        <f>ฉบับนักเรียน!D26</f>
        <v>เด็กหญิงธัญญากร  ชมภูนาค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3/10</v>
      </c>
      <c r="D27" s="74">
        <f>ฉบับนักเรียน!C27</f>
        <v>45047</v>
      </c>
      <c r="E27" s="41" t="str">
        <f>ฉบับนักเรียน!D27</f>
        <v>เด็กหญิงนัชชา  หยวกแตง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3/10</v>
      </c>
      <c r="D28" s="74">
        <f>ฉบับนักเรียน!C28</f>
        <v>45048</v>
      </c>
      <c r="E28" s="41" t="str">
        <f>ฉบับนักเรียน!D28</f>
        <v>เด็กหญิงน้ำฤทัย  ฟองน้ำ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3/10</v>
      </c>
      <c r="D29" s="74">
        <f>ฉบับนักเรียน!C29</f>
        <v>45049</v>
      </c>
      <c r="E29" s="41" t="str">
        <f>ฉบับนักเรียน!D29</f>
        <v>เด็กหญิงนิตยา  ขจรเกียรติอุดม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3/10</v>
      </c>
      <c r="D30" s="74">
        <f>ฉบับนักเรียน!C30</f>
        <v>45050</v>
      </c>
      <c r="E30" s="41" t="str">
        <f>ฉบับนักเรียน!D30</f>
        <v>เด็กหญิงปวริศรา  ตะเหลบ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3/10</v>
      </c>
      <c r="D31" s="74">
        <f>ฉบับนักเรียน!C31</f>
        <v>45051</v>
      </c>
      <c r="E31" s="41" t="str">
        <f>ฉบับนักเรียน!D31</f>
        <v>เด็กหญิงปาริชาต  เจริญวงศ์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3/10</v>
      </c>
      <c r="D32" s="74">
        <f>ฉบับนักเรียน!C32</f>
        <v>45052</v>
      </c>
      <c r="E32" s="41" t="str">
        <f>ฉบับนักเรียน!D32</f>
        <v>เด็กหญิงพชรพร  แจ้งสว่าง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3/10</v>
      </c>
      <c r="D33" s="74">
        <f>ฉบับนักเรียน!C33</f>
        <v>45053</v>
      </c>
      <c r="E33" s="41" t="str">
        <f>ฉบับนักเรียน!D33</f>
        <v>เด็กหญิงณปภัช  นิธิศภานน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3/10</v>
      </c>
      <c r="D34" s="74">
        <f>ฉบับนักเรียน!C34</f>
        <v>45054</v>
      </c>
      <c r="E34" s="41" t="str">
        <f>ฉบับนักเรียน!D34</f>
        <v>เด็กหญิงพรรณภัทร  ช่วงอรุณ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3/10</v>
      </c>
      <c r="D35" s="74">
        <f>ฉบับนักเรียน!C35</f>
        <v>45055</v>
      </c>
      <c r="E35" s="41" t="str">
        <f>ฉบับนักเรียน!D35</f>
        <v>เด็กหญิงพัชริดา  ดอนโสภา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3/10</v>
      </c>
      <c r="D36" s="74">
        <f>ฉบับนักเรียน!C36</f>
        <v>45056</v>
      </c>
      <c r="E36" s="41" t="str">
        <f>ฉบับนักเรียน!D36</f>
        <v>เด็กหญิงพิชญา  ส้มจีน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3/10</v>
      </c>
      <c r="D37" s="74">
        <f>ฉบับนักเรียน!C37</f>
        <v>45057</v>
      </c>
      <c r="E37" s="41" t="str">
        <f>ฉบับนักเรียน!D37</f>
        <v>เด็กหญิงพิมพ์ชนก  พรหมสำเภา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3/10</v>
      </c>
      <c r="D38" s="74">
        <f>ฉบับนักเรียน!C38</f>
        <v>45058</v>
      </c>
      <c r="E38" s="41" t="str">
        <f>ฉบับนักเรียน!D38</f>
        <v>เด็กหญิงพิริญาพร  หนุนดี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3/10</v>
      </c>
      <c r="D39" s="74">
        <f>ฉบับนักเรียน!C39</f>
        <v>45059</v>
      </c>
      <c r="E39" s="41" t="str">
        <f>ฉบับนักเรียน!D39</f>
        <v>เด็กหญิงมนัสนันท์  เชี่ยวดี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3/10</v>
      </c>
      <c r="D40" s="74">
        <f>ฉบับนักเรียน!C40</f>
        <v>45060</v>
      </c>
      <c r="E40" s="41" t="str">
        <f>ฉบับนักเรียน!D40</f>
        <v>เด็กหญิงเมธปรียา  ภารินทร์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3/10</v>
      </c>
      <c r="D41" s="74">
        <f>ฉบับนักเรียน!C41</f>
        <v>45062</v>
      </c>
      <c r="E41" s="41" t="str">
        <f>ฉบับนักเรียน!D41</f>
        <v>เด็กหญิงสิรินยา  แซ่ตั๊น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3/10</v>
      </c>
      <c r="D42" s="74">
        <f>ฉบับนักเรียน!C42</f>
        <v>45063</v>
      </c>
      <c r="E42" s="41" t="str">
        <f>ฉบับนักเรียน!D42</f>
        <v>เด็กหญิงสุพิชญาย์  สุขอร่าม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3/10</v>
      </c>
      <c r="D43" s="74">
        <f>ฉบับนักเรียน!C43</f>
        <v>45064</v>
      </c>
      <c r="E43" s="41" t="str">
        <f>ฉบับนักเรียน!D43</f>
        <v>เด็กหญิงอาทิติยา  พานทอง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3/10</v>
      </c>
      <c r="D44" s="74">
        <f>ฉบับนักเรียน!C44</f>
        <v>45065</v>
      </c>
      <c r="E44" s="41" t="str">
        <f>ฉบับนักเรียน!D44</f>
        <v>เด็กหญิงอิงครัตน์  วรพงษ์สุคนธ์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3/10</v>
      </c>
      <c r="D45" s="74">
        <f>ฉบับนักเรียน!C45</f>
        <v>45112</v>
      </c>
      <c r="E45" s="41" t="str">
        <f>ฉบับนักเรียน!D45</f>
        <v>เด็กหญิงปพิชญา  วิชัย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3/10</v>
      </c>
      <c r="D46" s="74">
        <f>ฉบับนักเรียน!C46</f>
        <v>45114</v>
      </c>
      <c r="E46" s="41" t="str">
        <f>ฉบับนักเรียน!D46</f>
        <v>เด็กหญิงเกวลิน  ศรีแก้วคง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 t="str">
        <f>ฉบับครู!B47</f>
        <v>3/10</v>
      </c>
      <c r="D47" s="74">
        <f>ฉบับนักเรียน!C47</f>
        <v>45633</v>
      </c>
      <c r="E47" s="41" t="str">
        <f>ฉบับนักเรียน!D47</f>
        <v>เด็กหญิงวศินี  วงศ์นภาไพศาล</v>
      </c>
      <c r="F47" s="25" t="str">
        <f>ฉบับนักเรียน!E47</f>
        <v>หญิง</v>
      </c>
      <c r="G47" s="25">
        <f>ฉบับผู้ปกครอง!AF47</f>
        <v>0</v>
      </c>
      <c r="H47" s="25" t="str">
        <f t="shared" ref="H47" si="16">IF(G47&lt;5,"ปกติ",IF(G47&lt;6,"เสี่ยง","มีปัญหา"))</f>
        <v>ปกติ</v>
      </c>
      <c r="I47" s="25">
        <f>ฉบับผู้ปกครอง!AI47</f>
        <v>0</v>
      </c>
      <c r="J47" s="25" t="str">
        <f t="shared" ref="J47" si="17">IF(I47&lt;4,"ปกติ",IF(I47&lt;5,"เสี่ยง","มีปัญหา"))</f>
        <v>ปกติ</v>
      </c>
      <c r="K47" s="25">
        <f>ฉบับผู้ปกครอง!AM47</f>
        <v>0</v>
      </c>
      <c r="L47" s="25" t="str">
        <f t="shared" ref="L47" si="18">IF(K47&lt;6,"ปกติ",IF(K47&lt;7,"เสี่ยง","มีปัญหา"))</f>
        <v>ปกติ</v>
      </c>
      <c r="M47" s="25">
        <f>ฉบับผู้ปกครอง!AQ47</f>
        <v>0</v>
      </c>
      <c r="N47" s="25" t="str">
        <f t="shared" ref="N47" si="19">IF(M47&lt;5,"ปกติ",IF(M47&lt;6,"เสี่ยง","มีปัญหา"))</f>
        <v>ปกติ</v>
      </c>
      <c r="O47" s="25">
        <f>ฉบับผู้ปกครอง!AS47</f>
        <v>0</v>
      </c>
      <c r="P47" s="25" t="str">
        <f t="shared" ref="P47" si="20">IF(O47&gt;4,"มีจุดแข็ง","ไม่มีจุดแข็ง")</f>
        <v>ไม่มีจุดแข็ง</v>
      </c>
      <c r="Q47" s="25">
        <f t="shared" ref="Q47" si="21">G47+I47+K47+M47</f>
        <v>0</v>
      </c>
      <c r="R47" s="25">
        <f t="shared" ref="R47" si="22">SUM(G47,I47,K47,M47)</f>
        <v>0</v>
      </c>
      <c r="S47" s="25" t="str">
        <f t="shared" ref="S47" si="23">IF(R47&lt;17,"ปกติ",IF(R47&lt;20,"เสี่ยง","มีปัญหา"))</f>
        <v>ปกติ</v>
      </c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นางสาวพรพรรณ พูลเขาล้าน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4" t="str">
        <f>report1!N57</f>
        <v>นางสาววรรณพิมล บุนทยะพัธน์</v>
      </c>
      <c r="O57" s="85"/>
      <c r="P57" s="85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4" t="str">
        <f>report1!N58</f>
        <v>ครูที่ปรึกษา</v>
      </c>
      <c r="O58" s="85"/>
      <c r="P58" s="85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