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7E2D7073-061F-43E1-A1A6-87277E8C3677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summary!$H$5:$S$38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3" i="3"/>
  <c r="N47" i="11" l="1"/>
  <c r="E47" i="11"/>
  <c r="L45" i="11"/>
  <c r="D45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N46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6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3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I36" i="6" l="1"/>
  <c r="I36" i="9"/>
  <c r="J36" i="9" s="1"/>
  <c r="O31" i="6"/>
  <c r="O31" i="9"/>
  <c r="P31" i="9" s="1"/>
  <c r="O36" i="6"/>
  <c r="O36" i="9"/>
  <c r="P36" i="9" s="1"/>
  <c r="P29" i="6"/>
  <c r="O29" i="11"/>
  <c r="P29" i="11" s="1"/>
  <c r="G38" i="6"/>
  <c r="G38" i="9"/>
  <c r="L37" i="6"/>
  <c r="K37" i="11"/>
  <c r="L37" i="11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H36" i="6"/>
  <c r="G36" i="11"/>
  <c r="R36" i="6"/>
  <c r="S36" i="6" s="1"/>
  <c r="Q36" i="6"/>
  <c r="M38" i="6"/>
  <c r="M38" i="9"/>
  <c r="N38" i="9" s="1"/>
  <c r="O32" i="6"/>
  <c r="O32" i="9"/>
  <c r="P32" i="9" s="1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H32" i="9"/>
  <c r="R32" i="9"/>
  <c r="S32" i="9" s="1"/>
  <c r="Q32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Q36" i="9" l="1"/>
  <c r="R36" i="9"/>
  <c r="S36" i="9" s="1"/>
  <c r="N37" i="6"/>
  <c r="M37" i="11"/>
  <c r="N37" i="11" s="1"/>
  <c r="R35" i="9"/>
  <c r="S35" i="9" s="1"/>
  <c r="Q35" i="9"/>
  <c r="H35" i="9"/>
  <c r="H38" i="9"/>
  <c r="R38" i="9"/>
  <c r="S38" i="9" s="1"/>
  <c r="Q38" i="9"/>
  <c r="P31" i="6"/>
  <c r="O31" i="11"/>
  <c r="P31" i="11" s="1"/>
  <c r="J36" i="6"/>
  <c r="I36" i="11"/>
  <c r="J36" i="11" s="1"/>
  <c r="R37" i="9"/>
  <c r="S37" i="9" s="1"/>
  <c r="Q37" i="9"/>
  <c r="H37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N38" i="6"/>
  <c r="M38" i="11"/>
  <c r="N38" i="11" s="1"/>
  <c r="H33" i="11"/>
  <c r="R33" i="11"/>
  <c r="S33" i="11" s="1"/>
  <c r="Q33" i="11"/>
  <c r="R37" i="6"/>
  <c r="S37" i="6" s="1"/>
  <c r="G37" i="11"/>
  <c r="Q37" i="6"/>
  <c r="H37" i="6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R35" i="11"/>
  <c r="S35" i="11" s="1"/>
  <c r="Q35" i="11"/>
  <c r="H35" i="11"/>
  <c r="F11" i="12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7" i="6"/>
  <c r="O37" i="11"/>
  <c r="P37" i="11" s="1"/>
  <c r="F12" i="12" l="1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<sst xmlns="http://schemas.openxmlformats.org/spreadsheetml/2006/main" count="842" uniqueCount="137">
  <si>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</si>
  <si>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</si>
  <si>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</si>
  <si>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</si>
  <si>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</si>
  <si>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</si>
  <si>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</si>
  <si>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</si>
  <si>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</si>
  <si>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</si>
  <si>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</si>
  <si>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</si>
  <si>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</si>
  <si>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</si>
  <si>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</si>
  <si>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</si>
  <si>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</si>
  <si>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</si>
  <si>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</si>
  <si>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</si>
  <si>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</si>
  <si>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</si>
  <si>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</si>
  <si>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</si>
  <si>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</si>
  <si>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</si>
  <si>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</si>
  <si>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</si>
  <si>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</si>
  <si>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</si>
  <si>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</si>
  <si>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</si>
  <si>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</si>
  <si>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</si>
  <si>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</si>
  <si>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</si>
  <si>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</si>
  <si>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</si>
  <si>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</si>
  <si>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</si>
  <si>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</si>
  <si>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</si>
  <si>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</si>
  <si>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</si>
  <si>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</si>
  <si>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</si>
  <si>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</si>
  <si>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</si>
  <si>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</si>
  <si>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</si>
  <si>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</si>
  <si>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</si>
  <si>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</si>
  <si>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</si>
  <si>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</si>
  <si>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</si>
  <si>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</si>
  <si>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</si>
  <si>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</si>
  <si>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</si>
  <si>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</si>
  <si>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</si>
  <si>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</si>
  <si>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</si>
  <si>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</si>
  <si>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</si>
  <si>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</si>
  <si>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</si>
  <si>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</si>
  <si>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</si>
  <si>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</si>
  <si>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</si>
  <si>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</si>
  <si>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</si>
  <si>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</si>
  <si>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</si>
  <si>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</si>
  <si>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</si>
  <si>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</si>
  <si>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</si>
  <si>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</si>
  <si>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</si>
  <si>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</si>
  <si>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</si>
  <si>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</si>
  <si>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</si>
  <si>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</si>
  <si>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</si>
  <si>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</si>
  <si>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</si>
  <si>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</si>
  <si>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</si>
  <si>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</si>
  <si>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</si>
  <si>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</si>
  <si>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</si>
  <si>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</si>
  <si>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</si>
  <si>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</si>
  <si>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</si>
  <si>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เด็กชายกันตพัฒน์  ทรัพย์แก้ว</t>
  </si>
  <si>
    <t>เด็กชายชยพล  วิมูลคะ</t>
  </si>
  <si>
    <t>เด็กชายชลิต  สร้อยคำหลา</t>
  </si>
  <si>
    <t>เด็กชายธนัช  จันทร์เที่ยง</t>
  </si>
  <si>
    <t>เด็กชายธนา  แสงกระจ่าง</t>
  </si>
  <si>
    <t>เด็กชายพิชญุตม์  กองสุวรรณ</t>
  </si>
  <si>
    <t>เด็กชายวิชญ์ภาส  ชูช่วย</t>
  </si>
  <si>
    <t>เด็กชายวิทวัส  วิทวัสพงศ์</t>
  </si>
  <si>
    <t>เด็กชายเสฏฐวุฒิ  เสฏฐวิวรรธน์</t>
  </si>
  <si>
    <t>เด็กชายสีหราชเดโชชัย  สืบสิงห์</t>
  </si>
  <si>
    <t>เด็กชายอัครชัย  ขวัญชื่น</t>
  </si>
  <si>
    <t>เด็กชายจักรกฤช  สาระศิริ</t>
  </si>
  <si>
    <t>เด็กชายวรเมธ  แสงนอก</t>
  </si>
  <si>
    <t>เด็กชายภาคภูมิ  สถิตย์สุข</t>
  </si>
  <si>
    <t>เด็กชายกิตติพศ  คงราศรี</t>
  </si>
  <si>
    <t>เด็กหญิงกุลญา  กุมภาษี</t>
  </si>
  <si>
    <t>เด็กหญิงจิรธิดา  สาครอนันต์</t>
  </si>
  <si>
    <t>เด็กหญิงนพธีรา  จันลา</t>
  </si>
  <si>
    <t>เด็กหญิงทัศนีย์วรรณ  พลดงนอก</t>
  </si>
  <si>
    <t>เด็กหญิงธวัลรัตน์  ศรีวุฒิเจริญ</t>
  </si>
  <si>
    <t>เด็กหญิงธัญญากาญจน์  บุญเกาะ</t>
  </si>
  <si>
    <t>เด็กหญิงปทิตตา  สิงห์วัน</t>
  </si>
  <si>
    <t>เด็กหญิงปุณยาภา  จันทพิพัฒน์</t>
  </si>
  <si>
    <t>เด็กหญิงเพ็ญพิชชา  มองทรัพย์</t>
  </si>
  <si>
    <t>เด็กหญิงแพรวรรณ  ปานทองหลาง</t>
  </si>
  <si>
    <t>เด็กหญิงพิมพ์นภัส  นพวาร</t>
  </si>
  <si>
    <t>เด็กหญิงลภัสรดา  โพธิ์งาม</t>
  </si>
  <si>
    <t>เด็กหญิงปพิชญา  เหลืองเจริญลาภ</t>
  </si>
  <si>
    <t>เด็กหญิงพฤกษา  บุญเย็น</t>
  </si>
  <si>
    <t>เด็กหญิงพิชญ์วลีภรณ์  วิวัฒนาการ</t>
  </si>
  <si>
    <t>เด็กหญิงภัทรพร  โสดานาค</t>
  </si>
  <si>
    <t>เด็กหญิงศิรินทิพย์  นาเบ้า</t>
  </si>
  <si>
    <t>เด็กหญิงชยามร  อ่วมแย้ม</t>
  </si>
  <si>
    <t>เด็กหญิงอรุโณทัย  ท้าวหน่อ</t>
  </si>
  <si>
    <t>3/11</t>
  </si>
  <si>
    <t>นางสาวจิรภิญญา ฉายแสง</t>
  </si>
  <si>
    <t>นายปริวัฒน์ แสงไชย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</si>
</sst>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8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3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32" activePane="bottomLeft" state="frozen"/>
      <selection pane="bottomLeft" activeCell="B39" sqref="B39:AS40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100" t="s">
        <v>0</v>
      </c>
      <c r="B2" s="101"/>
      <c r="C2" s="101"/>
      <c r="D2" s="101"/>
      <c r="E2" s="102"/>
      <c r="F2" s="103" t="s">
        <v>1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2"/>
      <c r="AE2" s="23"/>
      <c r="AF2" s="104" t="s">
        <v>2</v>
      </c>
      <c r="AG2" s="24"/>
      <c r="AH2" s="24"/>
      <c r="AI2" s="104" t="s">
        <v>3</v>
      </c>
      <c r="AJ2" s="24"/>
      <c r="AK2" s="24"/>
      <c r="AL2" s="24"/>
      <c r="AM2" s="104" t="s">
        <v>4</v>
      </c>
      <c r="AN2" s="24"/>
      <c r="AO2" s="24"/>
      <c r="AP2" s="24"/>
      <c r="AQ2" s="104" t="s">
        <v>5</v>
      </c>
      <c r="AR2" s="24"/>
      <c r="AS2" s="10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7" t="str">
        <f>C57&amp;"  "&amp;S57</f>
        <v>นางสาวจิรภิญญา ฉายแสง  นายปริวัฒน์ แสงไชย</v>
      </c>
      <c r="B3" s="101"/>
      <c r="C3" s="101"/>
      <c r="D3" s="101"/>
      <c r="E3" s="102"/>
      <c r="F3" s="100" t="s">
        <v>7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23"/>
      <c r="AF3" s="105"/>
      <c r="AG3" s="24"/>
      <c r="AH3" s="24"/>
      <c r="AI3" s="105"/>
      <c r="AJ3" s="24"/>
      <c r="AK3" s="24"/>
      <c r="AL3" s="24"/>
      <c r="AM3" s="105"/>
      <c r="AN3" s="24"/>
      <c r="AO3" s="24"/>
      <c r="AP3" s="24"/>
      <c r="AQ3" s="105"/>
      <c r="AR3" s="24"/>
      <c r="AS3" s="10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6"/>
      <c r="AG4" s="24"/>
      <c r="AH4" s="24"/>
      <c r="AI4" s="106"/>
      <c r="AJ4" s="24"/>
      <c r="AK4" s="24"/>
      <c r="AL4" s="24"/>
      <c r="AM4" s="106"/>
      <c r="AN4" s="24"/>
      <c r="AO4" s="24"/>
      <c r="AP4" s="24"/>
      <c r="AQ4" s="106"/>
      <c r="AR4" s="24"/>
      <c r="AS4" s="10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3/11</v>
      </c>
      <c r="C5" s="68">
        <f>ฉบับครู!C5</f>
        <v>44542</v>
      </c>
      <c r="D5" s="30" t="str">
        <f>ฉบับครู!D5</f>
        <v>เด็กชายกันตพัฒน์  ทรัพย์แก้ว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38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38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38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38" si="12">SUM(K5,P5,S5,X5,AB5)</f>
        <v>0</v>
      </c>
      <c r="AR5" s="26">
        <f t="shared" ref="AR5:AR49" si="13">F5+I5+N5+V5+Y5</f>
        <v>0</v>
      </c>
      <c r="AS5" s="26">
        <f t="shared" ref="AS5:AS38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3/11</v>
      </c>
      <c r="C6" s="68">
        <f>ฉบับครู!C6</f>
        <v>44543</v>
      </c>
      <c r="D6" s="30" t="str">
        <f>ฉบับครู!D6</f>
        <v>เด็กชายชยพล  วิมูลคะ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3/11</v>
      </c>
      <c r="C7" s="68">
        <f>ฉบับครู!C7</f>
        <v>44544</v>
      </c>
      <c r="D7" s="30" t="str">
        <f>ฉบับครู!D7</f>
        <v>เด็กชายชลิต  สร้อยคำหลา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3/11</v>
      </c>
      <c r="C8" s="68">
        <f>ฉบับครู!C8</f>
        <v>44547</v>
      </c>
      <c r="D8" s="30" t="str">
        <f>ฉบับครู!D8</f>
        <v>เด็กชายธนัช  จันทร์เที่ยง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3/11</v>
      </c>
      <c r="C9" s="68">
        <f>ฉบับครู!C9</f>
        <v>44548</v>
      </c>
      <c r="D9" s="30" t="str">
        <f>ฉบับครู!D9</f>
        <v>เด็กชายธนา  แสงกระจ่าง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3/11</v>
      </c>
      <c r="C10" s="68">
        <f>ฉบับครู!C10</f>
        <v>44549</v>
      </c>
      <c r="D10" s="30" t="str">
        <f>ฉบับครู!D10</f>
        <v>เด็กชายพิชญุตม์  กองสุวรรณ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3/11</v>
      </c>
      <c r="C11" s="68">
        <f>ฉบับครู!C11</f>
        <v>44550</v>
      </c>
      <c r="D11" s="30" t="str">
        <f>ฉบับครู!D11</f>
        <v>เด็กชายวิชญ์ภาส  ชูช่วย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3/11</v>
      </c>
      <c r="C12" s="68">
        <f>ฉบับครู!C12</f>
        <v>44551</v>
      </c>
      <c r="D12" s="30" t="str">
        <f>ฉบับครู!D12</f>
        <v>เด็กชายวิทวัส  วิทวัสพงศ์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3/11</v>
      </c>
      <c r="C13" s="68">
        <f>ฉบับครู!C13</f>
        <v>44552</v>
      </c>
      <c r="D13" s="30" t="str">
        <f>ฉบับครู!D13</f>
        <v>เด็กชายเสฏฐวุฒิ  เสฏฐวิวรรธน์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3/11</v>
      </c>
      <c r="C14" s="68">
        <f>ฉบับครู!C14</f>
        <v>44553</v>
      </c>
      <c r="D14" s="30" t="str">
        <f>ฉบับครู!D14</f>
        <v>เด็กชายสีหราชเดโชชัย  สืบสิงห์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3/11</v>
      </c>
      <c r="C15" s="68">
        <f>ฉบับครู!C15</f>
        <v>44554</v>
      </c>
      <c r="D15" s="30" t="str">
        <f>ฉบับครู!D15</f>
        <v>เด็กชายอัครชัย  ขวัญชื่น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3/11</v>
      </c>
      <c r="C16" s="68">
        <f>ฉบับครู!C16</f>
        <v>44627</v>
      </c>
      <c r="D16" s="30" t="str">
        <f>ฉบับครู!D16</f>
        <v>เด็กชายจักรกฤช  สาระศิริ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3/11</v>
      </c>
      <c r="C17" s="68">
        <f>ฉบับครู!C17</f>
        <v>44726</v>
      </c>
      <c r="D17" s="30" t="str">
        <f>ฉบับครู!D17</f>
        <v>เด็กชายวรเมธ  แสงนอก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3/11</v>
      </c>
      <c r="C18" s="68">
        <f>ฉบับครู!C18</f>
        <v>44810</v>
      </c>
      <c r="D18" s="30" t="str">
        <f>ฉบับครู!D18</f>
        <v>เด็กชายภาคภูมิ  สถิตย์สุข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3/11</v>
      </c>
      <c r="C19" s="68">
        <f>ฉบับครู!C19</f>
        <v>44934</v>
      </c>
      <c r="D19" s="30" t="str">
        <f>ฉบับครู!D19</f>
        <v>เด็กชายกิตติพศ  คงราศรี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3/11</v>
      </c>
      <c r="C20" s="68">
        <f>ฉบับครู!C20</f>
        <v>44556</v>
      </c>
      <c r="D20" s="30" t="str">
        <f>ฉบับครู!D20</f>
        <v>เด็กหญิงกุลญา  กุมภาษี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3/11</v>
      </c>
      <c r="C21" s="68">
        <f>ฉบับครู!C21</f>
        <v>44557</v>
      </c>
      <c r="D21" s="30" t="str">
        <f>ฉบับครู!D21</f>
        <v>เด็กหญิงจิรธิดา  สาครอนันต์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3/11</v>
      </c>
      <c r="C22" s="68">
        <f>ฉบับครู!C22</f>
        <v>44559</v>
      </c>
      <c r="D22" s="30" t="str">
        <f>ฉบับครู!D22</f>
        <v>เด็กหญิงนพธีรา  จันลา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3/11</v>
      </c>
      <c r="C23" s="68">
        <f>ฉบับครู!C23</f>
        <v>44562</v>
      </c>
      <c r="D23" s="30" t="str">
        <f>ฉบับครู!D23</f>
        <v>เด็กหญิงทัศนีย์วรรณ  พลดงนอก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3/11</v>
      </c>
      <c r="C24" s="68">
        <f>ฉบับครู!C24</f>
        <v>44563</v>
      </c>
      <c r="D24" s="30" t="str">
        <f>ฉบับครู!D24</f>
        <v>เด็กหญิงธวัลรัตน์  ศรีวุฒิเจริญ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3/11</v>
      </c>
      <c r="C25" s="68">
        <f>ฉบับครู!C25</f>
        <v>44564</v>
      </c>
      <c r="D25" s="30" t="str">
        <f>ฉบับครู!D25</f>
        <v>เด็กหญิงธัญญากาญจน์  บุญเกาะ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3/11</v>
      </c>
      <c r="C26" s="68">
        <f>ฉบับครู!C26</f>
        <v>44565</v>
      </c>
      <c r="D26" s="30" t="str">
        <f>ฉบับครู!D26</f>
        <v>เด็กหญิงปทิตตา  สิงห์วัน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3/11</v>
      </c>
      <c r="C27" s="68">
        <f>ฉบับครู!C27</f>
        <v>44567</v>
      </c>
      <c r="D27" s="30" t="str">
        <f>ฉบับครู!D27</f>
        <v>เด็กหญิงปุณยาภา  จันทพิพัฒน์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3/11</v>
      </c>
      <c r="C28" s="68">
        <f>ฉบับครู!C28</f>
        <v>44568</v>
      </c>
      <c r="D28" s="30" t="str">
        <f>ฉบับครู!D28</f>
        <v>เด็กหญิงเพ็ญพิชชา  มองทรัพย์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3/11</v>
      </c>
      <c r="C29" s="68">
        <f>ฉบับครู!C29</f>
        <v>44569</v>
      </c>
      <c r="D29" s="30" t="str">
        <f>ฉบับครู!D29</f>
        <v>เด็กหญิงแพรวรรณ  ปานทองหลาง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3/11</v>
      </c>
      <c r="C30" s="68">
        <f>ฉบับครู!C30</f>
        <v>44571</v>
      </c>
      <c r="D30" s="30" t="str">
        <f>ฉบับครู!D30</f>
        <v>เด็กหญิงพิมพ์นภัส  นพวาร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3/11</v>
      </c>
      <c r="C31" s="68">
        <f>ฉบับครู!C31</f>
        <v>44573</v>
      </c>
      <c r="D31" s="30" t="str">
        <f>ฉบับครู!D31</f>
        <v>เด็กหญิงลภัสรดา  โพธิ์งาม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3/11</v>
      </c>
      <c r="C32" s="68">
        <f>ฉบับครู!C32</f>
        <v>44655</v>
      </c>
      <c r="D32" s="30" t="str">
        <f>ฉบับครู!D32</f>
        <v>เด็กหญิงปพิชญา  เหลืองเจริญลาภ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3/11</v>
      </c>
      <c r="C33" s="68">
        <f>ฉบับครู!C33</f>
        <v>44656</v>
      </c>
      <c r="D33" s="30" t="str">
        <f>ฉบับครู!D33</f>
        <v>เด็กหญิงพฤกษา  บุญเย็น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3/11</v>
      </c>
      <c r="C34" s="68">
        <f>ฉบับครู!C34</f>
        <v>44658</v>
      </c>
      <c r="D34" s="30" t="str">
        <f>ฉบับครู!D34</f>
        <v>เด็กหญิงพิชญ์วลีภรณ์  วิวัฒนาการ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3/11</v>
      </c>
      <c r="C35" s="68">
        <f>ฉบับครู!C35</f>
        <v>44661</v>
      </c>
      <c r="D35" s="30" t="str">
        <f>ฉบับครู!D35</f>
        <v>เด็กหญิงภัทรพร  โสดานาค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3/11</v>
      </c>
      <c r="C36" s="68">
        <f>ฉบับครู!C36</f>
        <v>44663</v>
      </c>
      <c r="D36" s="30" t="str">
        <f>ฉบับครู!D36</f>
        <v>เด็กหญิงศิรินทิพย์  นาเบ้า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3/11</v>
      </c>
      <c r="C37" s="68">
        <f>ฉบับครู!C37</f>
        <v>45044</v>
      </c>
      <c r="D37" s="30" t="str">
        <f>ฉบับครู!D37</f>
        <v>เด็กหญิงชยามร  อ่วมแย้ม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3/11</v>
      </c>
      <c r="C38" s="68">
        <f>ฉบับครู!C38</f>
        <v>45115</v>
      </c>
      <c r="D38" s="30" t="str">
        <f>ฉบับครู!D38</f>
        <v>เด็กหญิงอรุโณทัย  ท้าวหน่อ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/>
      <c r="C39" s="68"/>
      <c r="D39" s="30"/>
      <c r="E39" s="31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/>
      <c r="C40" s="68"/>
      <c r="D40" s="30"/>
      <c r="E40" s="31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5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5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135</v>
      </c>
      <c r="D57" s="99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7"/>
      <c r="P57" s="96"/>
      <c r="Q57" s="96"/>
      <c r="R57" s="46"/>
      <c r="S57" s="97" t="s">
        <v>136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7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8"/>
      <c r="P58" s="96"/>
      <c r="Q58" s="96"/>
      <c r="R58" s="46"/>
      <c r="S58" s="97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4"/>
  <sheetViews>
    <sheetView topLeftCell="A28" workbookViewId="0">
      <selection activeCell="D43" sqref="D43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100" t="s">
        <v>0</v>
      </c>
      <c r="C2" s="101"/>
      <c r="D2" s="101"/>
      <c r="E2" s="101"/>
      <c r="F2" s="102"/>
      <c r="G2" s="64"/>
      <c r="H2" s="114" t="s">
        <v>87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38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38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38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38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38" si="4">IF(O5&gt;4,"มีจุดแข็ง","ไม่มีจุดแข็ง")</f>
        <v>ไม่มีจุดแข็ง</v>
      </c>
      <c r="Q5" s="65">
        <f t="shared" ref="Q5:Q38" si="5">G5+I5+K5+M5</f>
        <v>0</v>
      </c>
      <c r="R5" s="65">
        <f t="shared" ref="R5:R38" si="6">SUM(G5,I5,K5,M5)</f>
        <v>0</v>
      </c>
      <c r="S5" s="32" t="str">
        <f t="shared" ref="S5:S38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32" t="str">
        <f>ฉบับนักเรียน!E20</f>
        <v>หญิง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32" t="str">
        <f>ฉบับนักเรียน!E21</f>
        <v>หญิง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5.75" customHeight="1" x14ac:dyDescent="0.5">
      <c r="A39" s="3"/>
      <c r="B39" s="4"/>
      <c r="C39" s="11"/>
      <c r="D39" s="2"/>
      <c r="E39" s="8"/>
      <c r="F39" s="5"/>
      <c r="G39" s="12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5.75" customHeight="1" x14ac:dyDescent="0.5">
      <c r="A40" s="3"/>
      <c r="B40" s="4"/>
      <c r="C40" s="11"/>
      <c r="D40" s="2"/>
      <c r="E40" s="8"/>
      <c r="F40" s="5"/>
      <c r="G40" s="12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s="52" customFormat="1" ht="15.75" customHeight="1" x14ac:dyDescent="0.6">
      <c r="A41" s="46"/>
      <c r="B41" s="67"/>
      <c r="C41" s="73"/>
      <c r="D41" s="51"/>
      <c r="E41" s="59"/>
      <c r="F41" s="60"/>
      <c r="G41" s="74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s="52" customFormat="1" ht="15.75" customHeight="1" x14ac:dyDescent="0.6">
      <c r="A42" s="46"/>
      <c r="B42" s="67"/>
      <c r="C42" s="73"/>
      <c r="D42" s="51"/>
      <c r="E42" s="59"/>
      <c r="F42" s="60"/>
      <c r="G42" s="74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75"/>
      <c r="C44" s="76"/>
      <c r="D44" s="77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75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75"/>
      <c r="C45" s="76"/>
      <c r="D45" s="51" t="str">
        <f>report1!D56</f>
        <v>(ลงชื่อ)</v>
      </c>
      <c r="E45" s="59"/>
      <c r="F45" s="60"/>
      <c r="G45" s="74"/>
      <c r="H45" s="60"/>
      <c r="I45" s="60"/>
      <c r="J45" s="60"/>
      <c r="K45" s="60"/>
      <c r="L45" s="60" t="str">
        <f>report1!L56</f>
        <v xml:space="preserve">                 (ลงชื่อ)</v>
      </c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51"/>
      <c r="E46" s="60" t="str">
        <f>report1!E57</f>
        <v>นางสาวจิรภิญญา ฉายแสง</v>
      </c>
      <c r="F46" s="60"/>
      <c r="G46" s="74"/>
      <c r="H46" s="60"/>
      <c r="I46" s="60"/>
      <c r="J46" s="60"/>
      <c r="K46" s="60"/>
      <c r="L46" s="60"/>
      <c r="M46" s="60"/>
      <c r="N46" s="98" t="str">
        <f>report1!N57</f>
        <v>นายปริวัฒน์ แสงไชย</v>
      </c>
      <c r="O46" s="96"/>
      <c r="P46" s="96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/>
      <c r="E47" s="60" t="str">
        <f>report1!E58</f>
        <v xml:space="preserve">      ครูที่ปรึกษา</v>
      </c>
      <c r="F47" s="60"/>
      <c r="G47" s="74"/>
      <c r="H47" s="60"/>
      <c r="I47" s="60"/>
      <c r="J47" s="60"/>
      <c r="K47" s="60"/>
      <c r="L47" s="60"/>
      <c r="M47" s="60"/>
      <c r="N47" s="98" t="str">
        <f>report1!N58</f>
        <v>ครูที่ปรึกษา</v>
      </c>
      <c r="O47" s="96"/>
      <c r="P47" s="96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77"/>
      <c r="E48" s="59"/>
      <c r="F48" s="60"/>
      <c r="G48" s="74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5.75" customHeight="1" x14ac:dyDescent="0.5">
      <c r="A49" s="3"/>
      <c r="B49" s="13"/>
      <c r="C49" s="14"/>
      <c r="D49" s="16"/>
      <c r="E49" s="17"/>
      <c r="F49" s="15"/>
      <c r="G49" s="18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5.75" customHeight="1" x14ac:dyDescent="0.5">
      <c r="A50" s="3"/>
      <c r="B50" s="13"/>
      <c r="C50" s="14"/>
      <c r="D50" s="16"/>
      <c r="E50" s="17"/>
      <c r="F50" s="15"/>
      <c r="G50" s="18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8.75" customHeight="1" x14ac:dyDescent="0.5">
      <c r="A56" s="10"/>
      <c r="B56" s="13"/>
      <c r="C56" s="13"/>
      <c r="D56" s="19"/>
      <c r="E56" s="20"/>
      <c r="F56" s="13"/>
      <c r="G56" s="21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8.75" customHeight="1" x14ac:dyDescent="0.5">
      <c r="A57" s="3"/>
      <c r="B57" s="3"/>
      <c r="C57" s="3"/>
      <c r="D57" s="6"/>
      <c r="E57" s="3"/>
      <c r="F57" s="3"/>
      <c r="G57" s="22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3"/>
      <c r="B58" s="3"/>
      <c r="C58" s="3"/>
      <c r="D58" s="6"/>
      <c r="E58" s="6"/>
      <c r="F58" s="3"/>
      <c r="G58" s="22"/>
      <c r="H58" s="3"/>
      <c r="I58" s="3"/>
      <c r="J58" s="3"/>
      <c r="K58" s="3"/>
      <c r="L58" s="3"/>
      <c r="M58" s="3"/>
      <c r="N58" s="112"/>
      <c r="O58" s="113"/>
      <c r="P58" s="11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6"/>
      <c r="F59" s="3"/>
      <c r="G59" s="22"/>
      <c r="H59" s="3"/>
      <c r="I59" s="3"/>
      <c r="J59" s="3"/>
      <c r="K59" s="3"/>
      <c r="L59" s="3"/>
      <c r="M59" s="17"/>
      <c r="N59" s="112"/>
      <c r="O59" s="113"/>
      <c r="P59" s="11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</sheetData>
  <mergeCells count="7">
    <mergeCell ref="N58:P58"/>
    <mergeCell ref="N59:P59"/>
    <mergeCell ref="B2:F2"/>
    <mergeCell ref="H2:S2"/>
    <mergeCell ref="B3:F3"/>
    <mergeCell ref="N46:P46"/>
    <mergeCell ref="N47:P47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19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5" t="s">
        <v>88</v>
      </c>
      <c r="C1" s="116"/>
      <c r="D1" s="116"/>
      <c r="E1" s="116"/>
      <c r="F1" s="116"/>
      <c r="G1" s="116"/>
      <c r="H1" s="116"/>
      <c r="I1" s="115" t="s">
        <v>99</v>
      </c>
      <c r="J1" s="116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COUNTIF(summary!H5:'summary'!H55,"=ปกติ")</f>
        <v>34</v>
      </c>
      <c r="E10" s="46">
        <f>COUNTIF(summary!J5:'summary'!J55,"=ปกติ")</f>
        <v>34</v>
      </c>
      <c r="F10" s="46">
        <f>COUNTIF(summary!L5:'summary'!L55,"=ปกติ")</f>
        <v>34</v>
      </c>
      <c r="G10" s="46">
        <f>COUNTIF(summary!N5:'summary'!N55,"=ปกติ")</f>
        <v>34</v>
      </c>
      <c r="H10" s="51" t="s">
        <v>94</v>
      </c>
      <c r="I10" s="46">
        <f>COUNTIF(summary!P5:'summary'!P55,"=มีจุดแข็ง")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COUNTIF(summary!H5:'summary'!H55,"=เสี่ยง")</f>
        <v>0</v>
      </c>
      <c r="E11" s="46">
        <f>COUNTIF(summary!J5:'summary'!J55,"=เสี่ยง")</f>
        <v>0</v>
      </c>
      <c r="F11" s="46">
        <f>COUNTIF(summary!L5:'summary'!L55,"=เสี่ยง")</f>
        <v>0</v>
      </c>
      <c r="G11" s="46">
        <f>COUNTIF(summary!N5:'summary'!N55,"=เสี่ยง")</f>
        <v>0</v>
      </c>
      <c r="H11" s="46" t="s">
        <v>96</v>
      </c>
      <c r="I11" s="46">
        <f>COUNTIF(summary!P5:'summary'!P55,"=ไม่มีจุดแข็ง")</f>
        <v>34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COUNTIF(summary!H5:'summary'!H55,"=มีปัญหา")</f>
        <v>0</v>
      </c>
      <c r="E12" s="46">
        <f>COUNTIF(summary!J5:'summary'!J55,"=มีปัญหา")</f>
        <v>0</v>
      </c>
      <c r="F12" s="46">
        <f>COUNTIF(summary!L5:'summary'!L55,"=มีปัญหา")</f>
        <v>0</v>
      </c>
      <c r="G12" s="46">
        <f>COUNTIF(summary!N5:'summary'!N55,"=มีปัญหา")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COUNTIF(summary!S5:'summary'!S55,"=ปกติ")</f>
        <v>34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COUNTIF(summary!S5:'summary'!S55,"=เสี่ยง")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COUNTIF(summary!S5:'summary'!S55,"=มีปัญหา")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5" t="s">
        <v>62</v>
      </c>
      <c r="C51" s="96"/>
      <c r="D51" s="96"/>
      <c r="E51" s="96"/>
      <c r="F51" s="46"/>
      <c r="G51" s="95" t="s">
        <v>62</v>
      </c>
      <c r="H51" s="96"/>
      <c r="I51" s="96"/>
      <c r="J51" s="9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7" t="str">
        <f>summary!E46</f>
        <v>นางสาวจิรภิญญา ฉายแสง</v>
      </c>
      <c r="C52" s="96"/>
      <c r="D52" s="96"/>
      <c r="E52" s="96"/>
      <c r="F52" s="46"/>
      <c r="G52" s="97" t="str">
        <f>summary!N46</f>
        <v>นายปริวัฒน์ แสงไชย</v>
      </c>
      <c r="H52" s="96"/>
      <c r="I52" s="96"/>
      <c r="J52" s="9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7" t="s">
        <v>63</v>
      </c>
      <c r="C53" s="96"/>
      <c r="D53" s="96"/>
      <c r="E53" s="96"/>
      <c r="F53" s="46"/>
      <c r="G53" s="97" t="s">
        <v>63</v>
      </c>
      <c r="H53" s="96"/>
      <c r="I53" s="96"/>
      <c r="J53" s="9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tabSelected="1" workbookViewId="0">
      <pane ySplit="4" topLeftCell="A15" activePane="bottomLeft" state="frozen"/>
      <selection pane="bottomLeft" activeCell="E22" sqref="E20:E22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100" t="s">
        <v>0</v>
      </c>
      <c r="B2" s="101"/>
      <c r="C2" s="101"/>
      <c r="D2" s="101"/>
      <c r="E2" s="102"/>
      <c r="F2" s="103" t="s">
        <v>64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2"/>
      <c r="AE2" s="42"/>
      <c r="AF2" s="104" t="s">
        <v>2</v>
      </c>
      <c r="AG2" s="43"/>
      <c r="AH2" s="43"/>
      <c r="AI2" s="104" t="s">
        <v>3</v>
      </c>
      <c r="AJ2" s="43"/>
      <c r="AK2" s="43"/>
      <c r="AL2" s="43"/>
      <c r="AM2" s="104" t="s">
        <v>4</v>
      </c>
      <c r="AN2" s="43"/>
      <c r="AO2" s="43"/>
      <c r="AP2" s="43"/>
      <c r="AQ2" s="104" t="s">
        <v>5</v>
      </c>
      <c r="AR2" s="43"/>
      <c r="AS2" s="10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0" t="str">
        <f>ฉบับนักเรียน!A3</f>
        <v>นางสาวจิรภิญญา ฉายแสง  นายปริวัฒน์ แสงไชย</v>
      </c>
      <c r="B3" s="101"/>
      <c r="C3" s="101"/>
      <c r="D3" s="101"/>
      <c r="E3" s="102"/>
      <c r="F3" s="100" t="s">
        <v>7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42"/>
      <c r="AF3" s="105"/>
      <c r="AG3" s="43"/>
      <c r="AH3" s="43"/>
      <c r="AI3" s="105"/>
      <c r="AJ3" s="43"/>
      <c r="AK3" s="43"/>
      <c r="AL3" s="43"/>
      <c r="AM3" s="105"/>
      <c r="AN3" s="43"/>
      <c r="AO3" s="43"/>
      <c r="AP3" s="43"/>
      <c r="AQ3" s="105"/>
      <c r="AR3" s="43"/>
      <c r="AS3" s="10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6"/>
      <c r="AG4" s="43"/>
      <c r="AH4" s="43"/>
      <c r="AI4" s="106"/>
      <c r="AJ4" s="43"/>
      <c r="AK4" s="43"/>
      <c r="AL4" s="43"/>
      <c r="AM4" s="106"/>
      <c r="AN4" s="43"/>
      <c r="AO4" s="43"/>
      <c r="AP4" s="43"/>
      <c r="AQ4" s="106"/>
      <c r="AR4" s="43"/>
      <c r="AS4" s="10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134</v>
      </c>
      <c r="C5" s="93">
        <v>44542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38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38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38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38" si="12">SUM(K5,P5,S5,X5,AB5)</f>
        <v>0</v>
      </c>
      <c r="AR5" s="44">
        <f t="shared" ref="AR5:AR48" si="13">F5+I5+N5+V5+Y5</f>
        <v>0</v>
      </c>
      <c r="AS5" s="44">
        <f t="shared" ref="AS5:AS38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134</v>
      </c>
      <c r="C6" s="93">
        <v>44543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134</v>
      </c>
      <c r="C7" s="93">
        <v>44544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134</v>
      </c>
      <c r="C8" s="93">
        <v>44547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134</v>
      </c>
      <c r="C9" s="93">
        <v>44548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134</v>
      </c>
      <c r="C10" s="93">
        <v>44549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134</v>
      </c>
      <c r="C11" s="93">
        <v>44550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134</v>
      </c>
      <c r="C12" s="93">
        <v>44551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134</v>
      </c>
      <c r="C13" s="93">
        <v>44552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134</v>
      </c>
      <c r="C14" s="93">
        <v>44553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134</v>
      </c>
      <c r="C15" s="93">
        <v>44554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134</v>
      </c>
      <c r="C16" s="94">
        <v>44627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134</v>
      </c>
      <c r="C17" s="94">
        <v>44726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134</v>
      </c>
      <c r="C18" s="94">
        <v>44810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134</v>
      </c>
      <c r="C19" s="94">
        <v>44934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134</v>
      </c>
      <c r="C20" s="93">
        <v>44556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134</v>
      </c>
      <c r="C21" s="93">
        <v>44557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134</v>
      </c>
      <c r="C22" s="93">
        <v>44559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134</v>
      </c>
      <c r="C23" s="93">
        <v>44562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134</v>
      </c>
      <c r="C24" s="93">
        <v>44563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134</v>
      </c>
      <c r="C25" s="93">
        <v>44564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134</v>
      </c>
      <c r="C26" s="93">
        <v>44565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134</v>
      </c>
      <c r="C27" s="93">
        <v>44567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134</v>
      </c>
      <c r="C28" s="93">
        <v>44568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134</v>
      </c>
      <c r="C29" s="93">
        <v>44569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134</v>
      </c>
      <c r="C30" s="93">
        <v>44571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134</v>
      </c>
      <c r="C31" s="93">
        <v>44573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134</v>
      </c>
      <c r="C32" s="94">
        <v>44655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134</v>
      </c>
      <c r="C33" s="94">
        <v>44656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134</v>
      </c>
      <c r="C34" s="94">
        <v>44658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134</v>
      </c>
      <c r="C35" s="94">
        <v>44661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134</v>
      </c>
      <c r="C36" s="94">
        <v>44663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134</v>
      </c>
      <c r="C37" s="94">
        <v>45044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134</v>
      </c>
      <c r="C38" s="94">
        <v>45115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/>
      <c r="C39" s="92"/>
      <c r="D39" s="30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/>
      <c r="C40" s="92"/>
      <c r="D40" s="30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5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5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8" t="s">
        <v>135</v>
      </c>
      <c r="D57" s="99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7"/>
      <c r="P57" s="96"/>
      <c r="Q57" s="96"/>
      <c r="R57" s="46"/>
      <c r="S57" s="97" t="s">
        <v>136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7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8"/>
      <c r="P58" s="96"/>
      <c r="Q58" s="96"/>
      <c r="R58" s="46"/>
      <c r="S58" s="97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B39" sqref="B39:AS40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8" t="s">
        <v>0</v>
      </c>
      <c r="B2" s="101"/>
      <c r="C2" s="101"/>
      <c r="D2" s="101"/>
      <c r="E2" s="102"/>
      <c r="F2" s="109" t="s">
        <v>69</v>
      </c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2"/>
      <c r="AE2" s="30"/>
      <c r="AF2" s="104" t="s">
        <v>2</v>
      </c>
      <c r="AG2" s="43"/>
      <c r="AH2" s="43"/>
      <c r="AI2" s="104" t="s">
        <v>3</v>
      </c>
      <c r="AJ2" s="43"/>
      <c r="AK2" s="43"/>
      <c r="AL2" s="43"/>
      <c r="AM2" s="104" t="s">
        <v>4</v>
      </c>
      <c r="AN2" s="43"/>
      <c r="AO2" s="43"/>
      <c r="AP2" s="43"/>
      <c r="AQ2" s="104" t="s">
        <v>5</v>
      </c>
      <c r="AR2" s="43"/>
      <c r="AS2" s="104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100" t="str">
        <f>ฉบับนักเรียน!A3</f>
        <v>นางสาวจิรภิญญา ฉายแสง  นายปริวัฒน์ แสงไชย</v>
      </c>
      <c r="B3" s="101"/>
      <c r="C3" s="101"/>
      <c r="D3" s="101"/>
      <c r="E3" s="102"/>
      <c r="F3" s="108" t="s">
        <v>7</v>
      </c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2"/>
      <c r="AE3" s="30"/>
      <c r="AF3" s="105"/>
      <c r="AG3" s="43"/>
      <c r="AH3" s="43"/>
      <c r="AI3" s="105"/>
      <c r="AJ3" s="43"/>
      <c r="AK3" s="43"/>
      <c r="AL3" s="43"/>
      <c r="AM3" s="105"/>
      <c r="AN3" s="43"/>
      <c r="AO3" s="43"/>
      <c r="AP3" s="43"/>
      <c r="AQ3" s="105"/>
      <c r="AR3" s="43"/>
      <c r="AS3" s="105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6"/>
      <c r="AG4" s="43"/>
      <c r="AH4" s="43"/>
      <c r="AI4" s="106"/>
      <c r="AJ4" s="43"/>
      <c r="AK4" s="43"/>
      <c r="AL4" s="43"/>
      <c r="AM4" s="106"/>
      <c r="AN4" s="43"/>
      <c r="AO4" s="43"/>
      <c r="AP4" s="43"/>
      <c r="AQ4" s="106"/>
      <c r="AR4" s="43"/>
      <c r="AS4" s="10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3/11</v>
      </c>
      <c r="C5" s="55">
        <f>ฉบับนักเรียน!C5</f>
        <v>44542</v>
      </c>
      <c r="D5" s="56" t="str">
        <f>ฉบับครู!D5</f>
        <v>เด็กชายกันตพัฒน์  ทรัพย์แก้ว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38" si="1">SUM(H5,M5,R5,U5,AC5)</f>
        <v>0</v>
      </c>
      <c r="AG5" s="26" t="b">
        <f t="shared" ref="AG5:AG38" si="2">IF(L5=3,1,IF(L5=2,2,IF(L5=1,3)))</f>
        <v>0</v>
      </c>
      <c r="AH5" s="26">
        <f t="shared" ref="AH5:AH38" si="3">J5+L5+Q5+W5+AA5</f>
        <v>0</v>
      </c>
      <c r="AI5" s="26">
        <f t="shared" ref="AI5:AI38" si="4">SUM(J5,L5,Q5,W5,AA5)</f>
        <v>0</v>
      </c>
      <c r="AJ5" s="26" t="b">
        <f t="shared" ref="AJ5:AJ38" si="5">IF(Z5=3,1,IF(Z5=2,2,IF(Z5=1,3)))</f>
        <v>0</v>
      </c>
      <c r="AK5" s="26" t="b">
        <f t="shared" ref="AK5:AK38" si="6">IF(AD5=3,1,IF(AD5=2,2,IF(AD5=1,3)))</f>
        <v>0</v>
      </c>
      <c r="AL5" s="26">
        <f t="shared" ref="AL5:AL38" si="7">G5+O5+T5+Z5+AD5</f>
        <v>0</v>
      </c>
      <c r="AM5" s="26">
        <f t="shared" ref="AM5:AM38" si="8">SUM(G5,O5,T5,Z5,AD5)</f>
        <v>0</v>
      </c>
      <c r="AN5" s="26" t="b">
        <f t="shared" ref="AN5:AN38" si="9">IF(P5=3,1,IF(P5=2,2,IF(P5=1,3)))</f>
        <v>0</v>
      </c>
      <c r="AO5" s="26" t="b">
        <f t="shared" ref="AO5:AO38" si="10">IF(S5=3,1,IF(S5=2,2,IF(S5=1,3)))</f>
        <v>0</v>
      </c>
      <c r="AP5" s="26">
        <f t="shared" ref="AP5:AP38" si="11">K5+P5+S5+X5+AB5</f>
        <v>0</v>
      </c>
      <c r="AQ5" s="26">
        <f t="shared" ref="AQ5:AQ38" si="12">SUM(K5,P5,S5,X5,AB5)</f>
        <v>0</v>
      </c>
      <c r="AR5" s="26">
        <f t="shared" ref="AR5:AR38" si="13">F5+I5+N5+V5+Y5</f>
        <v>0</v>
      </c>
      <c r="AS5" s="26">
        <f t="shared" ref="AS5:AS38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3/11</v>
      </c>
      <c r="C6" s="55">
        <f>ฉบับนักเรียน!C6</f>
        <v>44543</v>
      </c>
      <c r="D6" s="58" t="str">
        <f>ฉบับนักเรียน!D6</f>
        <v>เด็กชายชยพล  วิมูลคะ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3/11</v>
      </c>
      <c r="C7" s="55">
        <f>ฉบับนักเรียน!C7</f>
        <v>44544</v>
      </c>
      <c r="D7" s="58" t="str">
        <f>ฉบับนักเรียน!D7</f>
        <v>เด็กชายชลิต  สร้อยคำหลา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3/11</v>
      </c>
      <c r="C8" s="55">
        <f>ฉบับนักเรียน!C8</f>
        <v>44547</v>
      </c>
      <c r="D8" s="58" t="str">
        <f>ฉบับนักเรียน!D8</f>
        <v>เด็กชายธนัช  จันทร์เที่ยง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3/11</v>
      </c>
      <c r="C9" s="55">
        <f>ฉบับนักเรียน!C9</f>
        <v>44548</v>
      </c>
      <c r="D9" s="58" t="str">
        <f>ฉบับนักเรียน!D9</f>
        <v>เด็กชายธนา  แสงกระจ่าง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3/11</v>
      </c>
      <c r="C10" s="55">
        <f>ฉบับนักเรียน!C10</f>
        <v>44549</v>
      </c>
      <c r="D10" s="58" t="str">
        <f>ฉบับนักเรียน!D10</f>
        <v>เด็กชายพิชญุตม์  กองสุวรรณ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3/11</v>
      </c>
      <c r="C11" s="55">
        <f>ฉบับนักเรียน!C11</f>
        <v>44550</v>
      </c>
      <c r="D11" s="58" t="str">
        <f>ฉบับนักเรียน!D11</f>
        <v>เด็กชายวิชญ์ภาส  ชูช่วย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3/11</v>
      </c>
      <c r="C12" s="55">
        <f>ฉบับนักเรียน!C12</f>
        <v>44551</v>
      </c>
      <c r="D12" s="58" t="str">
        <f>ฉบับนักเรียน!D12</f>
        <v>เด็กชายวิทวัส  วิทวัสพงศ์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3/11</v>
      </c>
      <c r="C13" s="55">
        <f>ฉบับนักเรียน!C13</f>
        <v>44552</v>
      </c>
      <c r="D13" s="58" t="str">
        <f>ฉบับนักเรียน!D13</f>
        <v>เด็กชายเสฏฐวุฒิ  เสฏฐวิวรรธน์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3/11</v>
      </c>
      <c r="C14" s="55">
        <f>ฉบับนักเรียน!C14</f>
        <v>44553</v>
      </c>
      <c r="D14" s="58" t="str">
        <f>ฉบับนักเรียน!D14</f>
        <v>เด็กชายสีหราชเดโชชัย  สืบสิงห์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3/11</v>
      </c>
      <c r="C15" s="55">
        <f>ฉบับนักเรียน!C15</f>
        <v>44554</v>
      </c>
      <c r="D15" s="58" t="str">
        <f>ฉบับนักเรียน!D15</f>
        <v>เด็กชายอัครชัย  ขวัญชื่น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3/11</v>
      </c>
      <c r="C16" s="55">
        <f>ฉบับนักเรียน!C16</f>
        <v>44627</v>
      </c>
      <c r="D16" s="58" t="str">
        <f>ฉบับนักเรียน!D16</f>
        <v>เด็กชายจักรกฤช  สาระศิริ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3/11</v>
      </c>
      <c r="C17" s="55">
        <f>ฉบับนักเรียน!C17</f>
        <v>44726</v>
      </c>
      <c r="D17" s="58" t="str">
        <f>ฉบับนักเรียน!D17</f>
        <v>เด็กชายวรเมธ  แสงนอก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3/11</v>
      </c>
      <c r="C18" s="55">
        <f>ฉบับนักเรียน!C18</f>
        <v>44810</v>
      </c>
      <c r="D18" s="58" t="str">
        <f>ฉบับนักเรียน!D18</f>
        <v>เด็กชายภาคภูมิ  สถิตย์สุข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3/11</v>
      </c>
      <c r="C19" s="55">
        <f>ฉบับนักเรียน!C19</f>
        <v>44934</v>
      </c>
      <c r="D19" s="58" t="str">
        <f>ฉบับนักเรียน!D19</f>
        <v>เด็กชายกิตติพศ  คงราศรี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3/11</v>
      </c>
      <c r="C20" s="55">
        <f>ฉบับนักเรียน!C20</f>
        <v>44556</v>
      </c>
      <c r="D20" s="58" t="str">
        <f>ฉบับนักเรียน!D20</f>
        <v>เด็กหญิงกุลญา  กุมภาษี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3/11</v>
      </c>
      <c r="C21" s="55">
        <f>ฉบับนักเรียน!C21</f>
        <v>44557</v>
      </c>
      <c r="D21" s="58" t="str">
        <f>ฉบับนักเรียน!D21</f>
        <v>เด็กหญิงจิรธิดา  สาครอนันต์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3/11</v>
      </c>
      <c r="C22" s="55">
        <f>ฉบับนักเรียน!C22</f>
        <v>44559</v>
      </c>
      <c r="D22" s="58" t="str">
        <f>ฉบับนักเรียน!D22</f>
        <v>เด็กหญิงนพธีรา  จันลา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3/11</v>
      </c>
      <c r="C23" s="55">
        <f>ฉบับนักเรียน!C23</f>
        <v>44562</v>
      </c>
      <c r="D23" s="58" t="str">
        <f>ฉบับนักเรียน!D23</f>
        <v>เด็กหญิงทัศนีย์วรรณ  พลดงนอก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3/11</v>
      </c>
      <c r="C24" s="55">
        <f>ฉบับนักเรียน!C24</f>
        <v>44563</v>
      </c>
      <c r="D24" s="58" t="str">
        <f>ฉบับนักเรียน!D24</f>
        <v>เด็กหญิงธวัลรัตน์  ศรีวุฒิเจริญ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3/11</v>
      </c>
      <c r="C25" s="55">
        <f>ฉบับนักเรียน!C25</f>
        <v>44564</v>
      </c>
      <c r="D25" s="58" t="str">
        <f>ฉบับนักเรียน!D25</f>
        <v>เด็กหญิงธัญญากาญจน์  บุญเกาะ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3/11</v>
      </c>
      <c r="C26" s="55">
        <f>ฉบับนักเรียน!C26</f>
        <v>44565</v>
      </c>
      <c r="D26" s="58" t="str">
        <f>ฉบับนักเรียน!D26</f>
        <v>เด็กหญิงปทิตตา  สิงห์วัน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3/11</v>
      </c>
      <c r="C27" s="55">
        <f>ฉบับนักเรียน!C27</f>
        <v>44567</v>
      </c>
      <c r="D27" s="58" t="str">
        <f>ฉบับนักเรียน!D27</f>
        <v>เด็กหญิงปุณยาภา  จันทพิพัฒน์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3/11</v>
      </c>
      <c r="C28" s="55">
        <f>ฉบับนักเรียน!C28</f>
        <v>44568</v>
      </c>
      <c r="D28" s="58" t="str">
        <f>ฉบับนักเรียน!D28</f>
        <v>เด็กหญิงเพ็ญพิชชา  มองทรัพย์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3/11</v>
      </c>
      <c r="C29" s="55">
        <f>ฉบับนักเรียน!C29</f>
        <v>44569</v>
      </c>
      <c r="D29" s="58" t="str">
        <f>ฉบับนักเรียน!D29</f>
        <v>เด็กหญิงแพรวรรณ  ปานทองหลาง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3/11</v>
      </c>
      <c r="C30" s="55">
        <f>ฉบับนักเรียน!C30</f>
        <v>44571</v>
      </c>
      <c r="D30" s="58" t="str">
        <f>ฉบับนักเรียน!D30</f>
        <v>เด็กหญิงพิมพ์นภัส  นพวาร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3/11</v>
      </c>
      <c r="C31" s="55">
        <f>ฉบับนักเรียน!C31</f>
        <v>44573</v>
      </c>
      <c r="D31" s="58" t="str">
        <f>ฉบับนักเรียน!D31</f>
        <v>เด็กหญิงลภัสรดา  โพธิ์งาม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3/11</v>
      </c>
      <c r="C32" s="55">
        <f>ฉบับนักเรียน!C32</f>
        <v>44655</v>
      </c>
      <c r="D32" s="58" t="str">
        <f>ฉบับนักเรียน!D32</f>
        <v>เด็กหญิงปพิชญา  เหลืองเจริญลาภ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3/11</v>
      </c>
      <c r="C33" s="55">
        <f>ฉบับนักเรียน!C33</f>
        <v>44656</v>
      </c>
      <c r="D33" s="58" t="str">
        <f>ฉบับนักเรียน!D33</f>
        <v>เด็กหญิงพฤกษา  บุญเย็น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3/11</v>
      </c>
      <c r="C34" s="55">
        <f>ฉบับนักเรียน!C34</f>
        <v>44658</v>
      </c>
      <c r="D34" s="58" t="str">
        <f>ฉบับนักเรียน!D34</f>
        <v>เด็กหญิงพิชญ์วลีภรณ์  วิวัฒนาการ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3/11</v>
      </c>
      <c r="C35" s="55">
        <f>ฉบับนักเรียน!C35</f>
        <v>44661</v>
      </c>
      <c r="D35" s="58" t="str">
        <f>ฉบับนักเรียน!D35</f>
        <v>เด็กหญิงภัทรพร  โสดานาค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3/11</v>
      </c>
      <c r="C36" s="55">
        <f>ฉบับนักเรียน!C36</f>
        <v>44663</v>
      </c>
      <c r="D36" s="58" t="str">
        <f>ฉบับนักเรียน!D36</f>
        <v>เด็กหญิงศิรินทิพย์  นาเบ้า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3/11</v>
      </c>
      <c r="C37" s="55">
        <f>ฉบับนักเรียน!C37</f>
        <v>45044</v>
      </c>
      <c r="D37" s="58" t="str">
        <f>ฉบับนักเรียน!D37</f>
        <v>เด็กหญิงชยามร  อ่วมแย้ม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3/11</v>
      </c>
      <c r="C38" s="55">
        <f>ฉบับนักเรียน!C38</f>
        <v>45115</v>
      </c>
      <c r="D38" s="58" t="str">
        <f>ฉบับนักเรียน!D38</f>
        <v>เด็กหญิงอรุโณทัย  ท้าวหน่อ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/>
      <c r="C39" s="55"/>
      <c r="D39" s="58"/>
      <c r="E39" s="26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/>
      <c r="C40" s="55"/>
      <c r="D40" s="58"/>
      <c r="E40" s="26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5"/>
      <c r="D56" s="95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62</v>
      </c>
      <c r="D57" s="96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5" t="s">
        <v>62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8" t="s">
        <v>135</v>
      </c>
      <c r="D58" s="99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7"/>
      <c r="P58" s="96"/>
      <c r="Q58" s="96"/>
      <c r="R58" s="46"/>
      <c r="S58" s="97" t="s">
        <v>136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7" t="s">
        <v>63</v>
      </c>
      <c r="D59" s="96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8"/>
      <c r="P59" s="96"/>
      <c r="Q59" s="96"/>
      <c r="R59" s="46"/>
      <c r="S59" s="97" t="s">
        <v>63</v>
      </c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zoomScale="90" zoomScaleNormal="90" workbookViewId="0">
      <selection activeCell="C39" sqref="C39:S40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100" t="s">
        <v>0</v>
      </c>
      <c r="C2" s="101"/>
      <c r="D2" s="101"/>
      <c r="E2" s="101"/>
      <c r="F2" s="102"/>
      <c r="G2" s="110" t="s">
        <v>70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100" t="s">
        <v>71</v>
      </c>
      <c r="H3" s="102"/>
      <c r="I3" s="100" t="s">
        <v>72</v>
      </c>
      <c r="J3" s="102"/>
      <c r="K3" s="100" t="s">
        <v>73</v>
      </c>
      <c r="L3" s="102"/>
      <c r="M3" s="100" t="s">
        <v>74</v>
      </c>
      <c r="N3" s="102"/>
      <c r="O3" s="100" t="s">
        <v>75</v>
      </c>
      <c r="P3" s="102"/>
      <c r="Q3" s="61"/>
      <c r="R3" s="100" t="s">
        <v>76</v>
      </c>
      <c r="S3" s="10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38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38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38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38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38" si="4">IF(O5&gt;4,"มีจุดแข็ง","ไม่มีจุดแข็ง")</f>
        <v>ไม่มีจุดแข็ง</v>
      </c>
      <c r="Q5" s="24">
        <f t="shared" ref="Q5:Q38" si="5">G5+I5+K5+M5</f>
        <v>0</v>
      </c>
      <c r="R5" s="24">
        <f t="shared" ref="R5:R38" si="6">SUM(G5,I5,K5,M5)</f>
        <v>0</v>
      </c>
      <c r="S5" s="32" t="str">
        <f t="shared" ref="S5:S38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/>
      <c r="N57" s="97" t="str">
        <f>ฉบับผู้ปกครอง!S58</f>
        <v>นายปริวัฒน์ แสงไชย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39" sqref="C39:S40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100" t="s">
        <v>0</v>
      </c>
      <c r="C2" s="101"/>
      <c r="D2" s="101"/>
      <c r="E2" s="101"/>
      <c r="F2" s="102"/>
      <c r="G2" s="110" t="s">
        <v>82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100" t="s">
        <v>71</v>
      </c>
      <c r="H3" s="102"/>
      <c r="I3" s="100" t="s">
        <v>72</v>
      </c>
      <c r="J3" s="102"/>
      <c r="K3" s="100" t="s">
        <v>73</v>
      </c>
      <c r="L3" s="102"/>
      <c r="M3" s="100" t="s">
        <v>74</v>
      </c>
      <c r="N3" s="102"/>
      <c r="O3" s="100" t="s">
        <v>75</v>
      </c>
      <c r="P3" s="102"/>
      <c r="Q3" s="61"/>
      <c r="R3" s="100" t="s">
        <v>76</v>
      </c>
      <c r="S3" s="102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38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38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38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38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38" si="4">IF(O5&gt;4,"มีจุดแข็ง","ไม่มีจุดแข็ง")</f>
        <v>ไม่มีจุดแข็ง</v>
      </c>
      <c r="Q5" s="24">
        <f t="shared" ref="Q5:Q38" si="5">G5+I5+K5+M5</f>
        <v>0</v>
      </c>
      <c r="R5" s="24">
        <f t="shared" ref="R5:R38" si="6">SUM(G5,I5,K5,M5)</f>
        <v>0</v>
      </c>
      <c r="S5" s="32" t="str">
        <f t="shared" ref="S5:S38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/>
      <c r="N57" s="97" t="str">
        <f>equal1!N57</f>
        <v>นายปริวัฒน์ แสงไชย</v>
      </c>
      <c r="O57" s="96"/>
      <c r="P57" s="96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96"/>
      <c r="P58" s="96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39" sqref="C39:S40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100" t="s">
        <v>0</v>
      </c>
      <c r="C2" s="101"/>
      <c r="D2" s="101"/>
      <c r="E2" s="101"/>
      <c r="F2" s="102"/>
      <c r="G2" s="110" t="s">
        <v>83</v>
      </c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100" t="s">
        <v>71</v>
      </c>
      <c r="H3" s="102"/>
      <c r="I3" s="100" t="s">
        <v>72</v>
      </c>
      <c r="J3" s="102"/>
      <c r="K3" s="100" t="s">
        <v>73</v>
      </c>
      <c r="L3" s="102"/>
      <c r="M3" s="100" t="s">
        <v>74</v>
      </c>
      <c r="N3" s="102"/>
      <c r="O3" s="100" t="s">
        <v>75</v>
      </c>
      <c r="P3" s="102"/>
      <c r="Q3" s="61"/>
      <c r="R3" s="100" t="s">
        <v>76</v>
      </c>
      <c r="S3" s="102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38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38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38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38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38" si="4">IF(O5&gt;4,"มีจุดแข็ง","ไม่มีจุดแข็ง")</f>
        <v>ไม่มีจุดแข็ง</v>
      </c>
      <c r="Q5" s="24">
        <f t="shared" ref="Q5:Q38" si="5">G5+I5+K5+M5</f>
        <v>0</v>
      </c>
      <c r="R5" s="24">
        <f t="shared" ref="R5:R38" si="6">SUM(G5,I5,K5,M5)</f>
        <v>0</v>
      </c>
      <c r="S5" s="32" t="str">
        <f t="shared" ref="S5:S38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26"/>
      <c r="G39" s="24"/>
      <c r="H39" s="32"/>
      <c r="I39" s="24"/>
      <c r="J39" s="32"/>
      <c r="K39" s="24"/>
      <c r="L39" s="32"/>
      <c r="M39" s="24"/>
      <c r="N39" s="32"/>
      <c r="O39" s="24"/>
      <c r="P39" s="32"/>
      <c r="Q39" s="24"/>
      <c r="R39" s="24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26"/>
      <c r="G40" s="24"/>
      <c r="H40" s="32"/>
      <c r="I40" s="24"/>
      <c r="J40" s="32"/>
      <c r="K40" s="24"/>
      <c r="L40" s="32"/>
      <c r="M40" s="24"/>
      <c r="N40" s="32"/>
      <c r="O40" s="24"/>
      <c r="P40" s="32"/>
      <c r="Q40" s="24"/>
      <c r="R40" s="24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/>
      <c r="N57" s="97" t="str">
        <f>equal2!N57</f>
        <v>นายปริวัฒน์ แสงไชย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39" sqref="C39:S40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100" t="s">
        <v>0</v>
      </c>
      <c r="C2" s="101"/>
      <c r="D2" s="101"/>
      <c r="E2" s="101"/>
      <c r="F2" s="102"/>
      <c r="G2" s="61"/>
      <c r="H2" s="111" t="s">
        <v>84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38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38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38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38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38" si="4">IF(O5&gt;4,"มีจุดแข็ง","ไม่มีจุดแข็ง")</f>
        <v>ไม่มีจุดแข็ง</v>
      </c>
      <c r="Q5" s="32">
        <f t="shared" ref="Q5:Q38" si="5">G5+I5+K5+M5</f>
        <v>0</v>
      </c>
      <c r="R5" s="32">
        <f t="shared" ref="R5:R38" si="6">SUM(G5,I5,K5,M5)</f>
        <v>0</v>
      </c>
      <c r="S5" s="32" t="str">
        <f t="shared" ref="S5:S38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/>
      <c r="N57" s="97" t="str">
        <f>equal3!N57</f>
        <v>นายปริวัฒน์ แสงไชย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8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39" sqref="C39:S40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100" t="s">
        <v>0</v>
      </c>
      <c r="C2" s="101"/>
      <c r="D2" s="101"/>
      <c r="E2" s="101"/>
      <c r="F2" s="102"/>
      <c r="G2" s="80"/>
      <c r="H2" s="111" t="s">
        <v>85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3/11</v>
      </c>
      <c r="D5" s="55">
        <f>ฉบับนักเรียน!C5</f>
        <v>44542</v>
      </c>
      <c r="E5" s="58" t="str">
        <f>ฉบับนักเรียน!D5</f>
        <v>เด็กชายกันตพัฒน์  ทรัพย์แก้ว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38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38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38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38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38" si="4">IF(O5&gt;4,"มีจุดแข็ง","ไม่มีจุดแข็ง")</f>
        <v>ไม่มีจุดแข็ง</v>
      </c>
      <c r="Q5" s="32">
        <f t="shared" ref="Q5:Q38" si="5">G5+I5+K5+M5</f>
        <v>0</v>
      </c>
      <c r="R5" s="32">
        <f t="shared" ref="R5:R38" si="6">SUM(G5,I5,K5,M5)</f>
        <v>0</v>
      </c>
      <c r="S5" s="32" t="str">
        <f t="shared" ref="S5:S38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3/11</v>
      </c>
      <c r="D6" s="55">
        <f>ฉบับนักเรียน!C6</f>
        <v>44543</v>
      </c>
      <c r="E6" s="58" t="str">
        <f>ฉบับนักเรียน!D6</f>
        <v>เด็กชายชยพล  วิมูลคะ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3/11</v>
      </c>
      <c r="D7" s="55">
        <f>ฉบับนักเรียน!C7</f>
        <v>44544</v>
      </c>
      <c r="E7" s="58" t="str">
        <f>ฉบับนักเรียน!D7</f>
        <v>เด็กชายชลิต  สร้อยคำหลา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3/11</v>
      </c>
      <c r="D8" s="55">
        <f>ฉบับนักเรียน!C8</f>
        <v>44547</v>
      </c>
      <c r="E8" s="58" t="str">
        <f>ฉบับนักเรียน!D8</f>
        <v>เด็กชายธนัช  จันทร์เที่ยง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3/11</v>
      </c>
      <c r="D9" s="55">
        <f>ฉบับนักเรียน!C9</f>
        <v>44548</v>
      </c>
      <c r="E9" s="58" t="str">
        <f>ฉบับนักเรียน!D9</f>
        <v>เด็กชายธนา  แสงกระจ่าง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3/11</v>
      </c>
      <c r="D10" s="55">
        <f>ฉบับนักเรียน!C10</f>
        <v>44549</v>
      </c>
      <c r="E10" s="58" t="str">
        <f>ฉบับนักเรียน!D10</f>
        <v>เด็กชายพิชญุตม์  กองสุวรรณ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3/11</v>
      </c>
      <c r="D11" s="55">
        <f>ฉบับนักเรียน!C11</f>
        <v>44550</v>
      </c>
      <c r="E11" s="58" t="str">
        <f>ฉบับนักเรียน!D11</f>
        <v>เด็กชายวิชญ์ภาส  ชูช่วย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3/11</v>
      </c>
      <c r="D12" s="55">
        <f>ฉบับนักเรียน!C12</f>
        <v>44551</v>
      </c>
      <c r="E12" s="58" t="str">
        <f>ฉบับนักเรียน!D12</f>
        <v>เด็กชายวิทวัส  วิทวัสพงศ์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3/11</v>
      </c>
      <c r="D13" s="55">
        <f>ฉบับนักเรียน!C13</f>
        <v>44552</v>
      </c>
      <c r="E13" s="58" t="str">
        <f>ฉบับนักเรียน!D13</f>
        <v>เด็กชายเสฏฐวุฒิ  เสฏฐวิวรรธน์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3/11</v>
      </c>
      <c r="D14" s="55">
        <f>ฉบับนักเรียน!C14</f>
        <v>44553</v>
      </c>
      <c r="E14" s="58" t="str">
        <f>ฉบับนักเรียน!D14</f>
        <v>เด็กชายสีหราชเดโชชัย  สืบสิงห์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3/11</v>
      </c>
      <c r="D15" s="55">
        <f>ฉบับนักเรียน!C15</f>
        <v>44554</v>
      </c>
      <c r="E15" s="58" t="str">
        <f>ฉบับนักเรียน!D15</f>
        <v>เด็กชายอัครชัย  ขวัญชื่น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3/11</v>
      </c>
      <c r="D16" s="55">
        <f>ฉบับนักเรียน!C16</f>
        <v>44627</v>
      </c>
      <c r="E16" s="58" t="str">
        <f>ฉบับนักเรียน!D16</f>
        <v>เด็กชายจักรกฤช  สาระศิริ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3/11</v>
      </c>
      <c r="D17" s="55">
        <f>ฉบับนักเรียน!C17</f>
        <v>44726</v>
      </c>
      <c r="E17" s="58" t="str">
        <f>ฉบับนักเรียน!D17</f>
        <v>เด็กชายวรเมธ  แสงนอก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3/11</v>
      </c>
      <c r="D18" s="55">
        <f>ฉบับนักเรียน!C18</f>
        <v>44810</v>
      </c>
      <c r="E18" s="58" t="str">
        <f>ฉบับนักเรียน!D18</f>
        <v>เด็กชายภาคภูมิ  สถิตย์สุข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3/11</v>
      </c>
      <c r="D19" s="55">
        <f>ฉบับนักเรียน!C19</f>
        <v>44934</v>
      </c>
      <c r="E19" s="58" t="str">
        <f>ฉบับนักเรียน!D19</f>
        <v>เด็กชายกิตติพศ  คงราศรี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3/11</v>
      </c>
      <c r="D20" s="55">
        <f>ฉบับนักเรียน!C20</f>
        <v>44556</v>
      </c>
      <c r="E20" s="58" t="str">
        <f>ฉบับนักเรียน!D20</f>
        <v>เด็กหญิงกุลญา  กุมภาษี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3/11</v>
      </c>
      <c r="D21" s="55">
        <f>ฉบับนักเรียน!C21</f>
        <v>44557</v>
      </c>
      <c r="E21" s="58" t="str">
        <f>ฉบับนักเรียน!D21</f>
        <v>เด็กหญิงจิรธิดา  สาครอนันต์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3/11</v>
      </c>
      <c r="D22" s="55">
        <f>ฉบับนักเรียน!C22</f>
        <v>44559</v>
      </c>
      <c r="E22" s="58" t="str">
        <f>ฉบับนักเรียน!D22</f>
        <v>เด็กหญิงนพธีรา  จันลา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3/11</v>
      </c>
      <c r="D23" s="55">
        <f>ฉบับนักเรียน!C23</f>
        <v>44562</v>
      </c>
      <c r="E23" s="58" t="str">
        <f>ฉบับนักเรียน!D23</f>
        <v>เด็กหญิงทัศนีย์วรรณ  พลดงนอก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3/11</v>
      </c>
      <c r="D24" s="55">
        <f>ฉบับนักเรียน!C24</f>
        <v>44563</v>
      </c>
      <c r="E24" s="58" t="str">
        <f>ฉบับนักเรียน!D24</f>
        <v>เด็กหญิงธวัลรัตน์  ศรีวุฒิเจริญ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3/11</v>
      </c>
      <c r="D25" s="55">
        <f>ฉบับนักเรียน!C25</f>
        <v>44564</v>
      </c>
      <c r="E25" s="58" t="str">
        <f>ฉบับนักเรียน!D25</f>
        <v>เด็กหญิงธัญญากาญจน์  บุญเกาะ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3/11</v>
      </c>
      <c r="D26" s="55">
        <f>ฉบับนักเรียน!C26</f>
        <v>44565</v>
      </c>
      <c r="E26" s="58" t="str">
        <f>ฉบับนักเรียน!D26</f>
        <v>เด็กหญิงปทิตตา  สิงห์วัน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3/11</v>
      </c>
      <c r="D27" s="55">
        <f>ฉบับนักเรียน!C27</f>
        <v>44567</v>
      </c>
      <c r="E27" s="58" t="str">
        <f>ฉบับนักเรียน!D27</f>
        <v>เด็กหญิงปุณยาภา  จันทพิพัฒน์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3/11</v>
      </c>
      <c r="D28" s="55">
        <f>ฉบับนักเรียน!C28</f>
        <v>44568</v>
      </c>
      <c r="E28" s="58" t="str">
        <f>ฉบับนักเรียน!D28</f>
        <v>เด็กหญิงเพ็ญพิชชา  มองทรัพย์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3/11</v>
      </c>
      <c r="D29" s="55">
        <f>ฉบับนักเรียน!C29</f>
        <v>44569</v>
      </c>
      <c r="E29" s="58" t="str">
        <f>ฉบับนักเรียน!D29</f>
        <v>เด็กหญิงแพรวรรณ  ปานทองหลาง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3/11</v>
      </c>
      <c r="D30" s="55">
        <f>ฉบับนักเรียน!C30</f>
        <v>44571</v>
      </c>
      <c r="E30" s="58" t="str">
        <f>ฉบับนักเรียน!D30</f>
        <v>เด็กหญิงพิมพ์นภัส  นพวาร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3/11</v>
      </c>
      <c r="D31" s="55">
        <f>ฉบับนักเรียน!C31</f>
        <v>44573</v>
      </c>
      <c r="E31" s="58" t="str">
        <f>ฉบับนักเรียน!D31</f>
        <v>เด็กหญิงลภัสรดา  โพธิ์งาม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3/11</v>
      </c>
      <c r="D32" s="55">
        <f>ฉบับนักเรียน!C32</f>
        <v>44655</v>
      </c>
      <c r="E32" s="58" t="str">
        <f>ฉบับนักเรียน!D32</f>
        <v>เด็กหญิงปพิชญา  เหลืองเจริญลาภ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3/11</v>
      </c>
      <c r="D33" s="55">
        <f>ฉบับนักเรียน!C33</f>
        <v>44656</v>
      </c>
      <c r="E33" s="58" t="str">
        <f>ฉบับนักเรียน!D33</f>
        <v>เด็กหญิงพฤกษา  บุญเย็น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3/11</v>
      </c>
      <c r="D34" s="55">
        <f>ฉบับนักเรียน!C34</f>
        <v>44658</v>
      </c>
      <c r="E34" s="58" t="str">
        <f>ฉบับนักเรียน!D34</f>
        <v>เด็กหญิงพิชญ์วลีภรณ์  วิวัฒนาการ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3/11</v>
      </c>
      <c r="D35" s="55">
        <f>ฉบับนักเรียน!C35</f>
        <v>44661</v>
      </c>
      <c r="E35" s="58" t="str">
        <f>ฉบับนักเรียน!D35</f>
        <v>เด็กหญิงภัทรพร  โสดานาค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3/11</v>
      </c>
      <c r="D36" s="55">
        <f>ฉบับนักเรียน!C36</f>
        <v>44663</v>
      </c>
      <c r="E36" s="58" t="str">
        <f>ฉบับนักเรียน!D36</f>
        <v>เด็กหญิงศิรินทิพย์  นาเบ้า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3/11</v>
      </c>
      <c r="D37" s="55">
        <f>ฉบับนักเรียน!C37</f>
        <v>45044</v>
      </c>
      <c r="E37" s="58" t="str">
        <f>ฉบับนักเรียน!D37</f>
        <v>เด็กหญิงชยามร  อ่วมแย้ม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3/11</v>
      </c>
      <c r="D38" s="55">
        <f>ฉบับนักเรียน!C38</f>
        <v>45115</v>
      </c>
      <c r="E38" s="58" t="str">
        <f>ฉบับนักเรียน!D38</f>
        <v>เด็กหญิงอรุโณทัย  ท้าวหน่อ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55"/>
      <c r="E39" s="5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55"/>
      <c r="E40" s="5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/>
      <c r="N57" s="97" t="str">
        <f>report1!N57</f>
        <v>นายปริวัฒน์ แสงไชย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7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39" sqref="C39:S40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100" t="s">
        <v>0</v>
      </c>
      <c r="C2" s="101"/>
      <c r="D2" s="101"/>
      <c r="E2" s="101"/>
      <c r="F2" s="102"/>
      <c r="G2" s="80"/>
      <c r="H2" s="111" t="s">
        <v>86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2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100" t="str">
        <f>ฉบับนักเรียน!A3</f>
        <v>นางสาวจิรภิญญา ฉายแสง  นายปริวัฒน์ แสงไชย</v>
      </c>
      <c r="C3" s="101"/>
      <c r="D3" s="101"/>
      <c r="E3" s="101"/>
      <c r="F3" s="102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3/11</v>
      </c>
      <c r="D5" s="81">
        <f>ฉบับนักเรียน!C5</f>
        <v>44542</v>
      </c>
      <c r="E5" s="48" t="str">
        <f>ฉบับนักเรียน!D5</f>
        <v>เด็กชายกันตพัฒน์  ทรัพย์แก้ว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38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38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38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38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38" si="4">IF(O5&gt;4,"มีจุดแข็ง","ไม่มีจุดแข็ง")</f>
        <v>ไม่มีจุดแข็ง</v>
      </c>
      <c r="Q5" s="32">
        <f t="shared" ref="Q5:Q38" si="5">G5+I5+K5+M5</f>
        <v>0</v>
      </c>
      <c r="R5" s="32">
        <f t="shared" ref="R5:R38" si="6">SUM(G5,I5,K5,M5)</f>
        <v>0</v>
      </c>
      <c r="S5" s="32" t="str">
        <f t="shared" ref="S5:S38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3/11</v>
      </c>
      <c r="D6" s="81">
        <f>ฉบับนักเรียน!C6</f>
        <v>44543</v>
      </c>
      <c r="E6" s="48" t="str">
        <f>ฉบับนักเรียน!D6</f>
        <v>เด็กชายชยพล  วิมูลคะ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3/11</v>
      </c>
      <c r="D7" s="81">
        <f>ฉบับนักเรียน!C7</f>
        <v>44544</v>
      </c>
      <c r="E7" s="48" t="str">
        <f>ฉบับนักเรียน!D7</f>
        <v>เด็กชายชลิต  สร้อยคำหลา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3/11</v>
      </c>
      <c r="D8" s="81">
        <f>ฉบับนักเรียน!C8</f>
        <v>44547</v>
      </c>
      <c r="E8" s="48" t="str">
        <f>ฉบับนักเรียน!D8</f>
        <v>เด็กชายธนัช  จันทร์เที่ยง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3/11</v>
      </c>
      <c r="D9" s="81">
        <f>ฉบับนักเรียน!C9</f>
        <v>44548</v>
      </c>
      <c r="E9" s="48" t="str">
        <f>ฉบับนักเรียน!D9</f>
        <v>เด็กชายธนา  แสงกระจ่าง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3/11</v>
      </c>
      <c r="D10" s="81">
        <f>ฉบับนักเรียน!C10</f>
        <v>44549</v>
      </c>
      <c r="E10" s="48" t="str">
        <f>ฉบับนักเรียน!D10</f>
        <v>เด็กชายพิชญุตม์  กองสุวรรณ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3/11</v>
      </c>
      <c r="D11" s="81">
        <f>ฉบับนักเรียน!C11</f>
        <v>44550</v>
      </c>
      <c r="E11" s="48" t="str">
        <f>ฉบับนักเรียน!D11</f>
        <v>เด็กชายวิชญ์ภาส  ชูช่วย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3/11</v>
      </c>
      <c r="D12" s="81">
        <f>ฉบับนักเรียน!C12</f>
        <v>44551</v>
      </c>
      <c r="E12" s="48" t="str">
        <f>ฉบับนักเรียน!D12</f>
        <v>เด็กชายวิทวัส  วิทวัสพงศ์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3/11</v>
      </c>
      <c r="D13" s="81">
        <f>ฉบับนักเรียน!C13</f>
        <v>44552</v>
      </c>
      <c r="E13" s="48" t="str">
        <f>ฉบับนักเรียน!D13</f>
        <v>เด็กชายเสฏฐวุฒิ  เสฏฐวิวรรธน์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3/11</v>
      </c>
      <c r="D14" s="81">
        <f>ฉบับนักเรียน!C14</f>
        <v>44553</v>
      </c>
      <c r="E14" s="48" t="str">
        <f>ฉบับนักเรียน!D14</f>
        <v>เด็กชายสีหราชเดโชชัย  สืบสิงห์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3/11</v>
      </c>
      <c r="D15" s="81">
        <f>ฉบับนักเรียน!C15</f>
        <v>44554</v>
      </c>
      <c r="E15" s="48" t="str">
        <f>ฉบับนักเรียน!D15</f>
        <v>เด็กชายอัครชัย  ขวัญชื่น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3/11</v>
      </c>
      <c r="D16" s="81">
        <f>ฉบับนักเรียน!C16</f>
        <v>44627</v>
      </c>
      <c r="E16" s="48" t="str">
        <f>ฉบับนักเรียน!D16</f>
        <v>เด็กชายจักรกฤช  สาระศิริ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3/11</v>
      </c>
      <c r="D17" s="81">
        <f>ฉบับนักเรียน!C17</f>
        <v>44726</v>
      </c>
      <c r="E17" s="48" t="str">
        <f>ฉบับนักเรียน!D17</f>
        <v>เด็กชายวรเมธ  แสงนอก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3/11</v>
      </c>
      <c r="D18" s="81">
        <f>ฉบับนักเรียน!C18</f>
        <v>44810</v>
      </c>
      <c r="E18" s="48" t="str">
        <f>ฉบับนักเรียน!D18</f>
        <v>เด็กชายภาคภูมิ  สถิตย์สุข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3/11</v>
      </c>
      <c r="D19" s="81">
        <f>ฉบับนักเรียน!C19</f>
        <v>44934</v>
      </c>
      <c r="E19" s="48" t="str">
        <f>ฉบับนักเรียน!D19</f>
        <v>เด็กชายกิตติพศ  คงราศรี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3/11</v>
      </c>
      <c r="D20" s="81">
        <f>ฉบับนักเรียน!C20</f>
        <v>44556</v>
      </c>
      <c r="E20" s="48" t="str">
        <f>ฉบับนักเรียน!D20</f>
        <v>เด็กหญิงกุลญา  กุมภาษี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3/11</v>
      </c>
      <c r="D21" s="81">
        <f>ฉบับนักเรียน!C21</f>
        <v>44557</v>
      </c>
      <c r="E21" s="48" t="str">
        <f>ฉบับนักเรียน!D21</f>
        <v>เด็กหญิงจิรธิดา  สาครอนันต์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3/11</v>
      </c>
      <c r="D22" s="81">
        <f>ฉบับนักเรียน!C22</f>
        <v>44559</v>
      </c>
      <c r="E22" s="48" t="str">
        <f>ฉบับนักเรียน!D22</f>
        <v>เด็กหญิงนพธีรา  จันลา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3/11</v>
      </c>
      <c r="D23" s="81">
        <f>ฉบับนักเรียน!C23</f>
        <v>44562</v>
      </c>
      <c r="E23" s="48" t="str">
        <f>ฉบับนักเรียน!D23</f>
        <v>เด็กหญิงทัศนีย์วรรณ  พลดงนอก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3/11</v>
      </c>
      <c r="D24" s="81">
        <f>ฉบับนักเรียน!C24</f>
        <v>44563</v>
      </c>
      <c r="E24" s="48" t="str">
        <f>ฉบับนักเรียน!D24</f>
        <v>เด็กหญิงธวัลรัตน์  ศรีวุฒิเจริญ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3/11</v>
      </c>
      <c r="D25" s="81">
        <f>ฉบับนักเรียน!C25</f>
        <v>44564</v>
      </c>
      <c r="E25" s="48" t="str">
        <f>ฉบับนักเรียน!D25</f>
        <v>เด็กหญิงธัญญากาญจน์  บุญเกาะ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3/11</v>
      </c>
      <c r="D26" s="81">
        <f>ฉบับนักเรียน!C26</f>
        <v>44565</v>
      </c>
      <c r="E26" s="48" t="str">
        <f>ฉบับนักเรียน!D26</f>
        <v>เด็กหญิงปทิตตา  สิงห์วัน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3/11</v>
      </c>
      <c r="D27" s="81">
        <f>ฉบับนักเรียน!C27</f>
        <v>44567</v>
      </c>
      <c r="E27" s="48" t="str">
        <f>ฉบับนักเรียน!D27</f>
        <v>เด็กหญิงปุณยาภา  จันทพิพัฒน์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3/11</v>
      </c>
      <c r="D28" s="81">
        <f>ฉบับนักเรียน!C28</f>
        <v>44568</v>
      </c>
      <c r="E28" s="48" t="str">
        <f>ฉบับนักเรียน!D28</f>
        <v>เด็กหญิงเพ็ญพิชชา  มองทรัพย์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3/11</v>
      </c>
      <c r="D29" s="81">
        <f>ฉบับนักเรียน!C29</f>
        <v>44569</v>
      </c>
      <c r="E29" s="48" t="str">
        <f>ฉบับนักเรียน!D29</f>
        <v>เด็กหญิงแพรวรรณ  ปานทองหลาง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3/11</v>
      </c>
      <c r="D30" s="81">
        <f>ฉบับนักเรียน!C30</f>
        <v>44571</v>
      </c>
      <c r="E30" s="48" t="str">
        <f>ฉบับนักเรียน!D30</f>
        <v>เด็กหญิงพิมพ์นภัส  นพวาร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3/11</v>
      </c>
      <c r="D31" s="81">
        <f>ฉบับนักเรียน!C31</f>
        <v>44573</v>
      </c>
      <c r="E31" s="48" t="str">
        <f>ฉบับนักเรียน!D31</f>
        <v>เด็กหญิงลภัสรดา  โพธิ์งาม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3/11</v>
      </c>
      <c r="D32" s="81">
        <f>ฉบับนักเรียน!C32</f>
        <v>44655</v>
      </c>
      <c r="E32" s="48" t="str">
        <f>ฉบับนักเรียน!D32</f>
        <v>เด็กหญิงปพิชญา  เหลืองเจริญลาภ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3/11</v>
      </c>
      <c r="D33" s="81">
        <f>ฉบับนักเรียน!C33</f>
        <v>44656</v>
      </c>
      <c r="E33" s="48" t="str">
        <f>ฉบับนักเรียน!D33</f>
        <v>เด็กหญิงพฤกษา  บุญเย็น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3/11</v>
      </c>
      <c r="D34" s="81">
        <f>ฉบับนักเรียน!C34</f>
        <v>44658</v>
      </c>
      <c r="E34" s="48" t="str">
        <f>ฉบับนักเรียน!D34</f>
        <v>เด็กหญิงพิชญ์วลีภรณ์  วิวัฒนาการ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3/11</v>
      </c>
      <c r="D35" s="81">
        <f>ฉบับนักเรียน!C35</f>
        <v>44661</v>
      </c>
      <c r="E35" s="48" t="str">
        <f>ฉบับนักเรียน!D35</f>
        <v>เด็กหญิงภัทรพร  โสดานาค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3/11</v>
      </c>
      <c r="D36" s="81">
        <f>ฉบับนักเรียน!C36</f>
        <v>44663</v>
      </c>
      <c r="E36" s="48" t="str">
        <f>ฉบับนักเรียน!D36</f>
        <v>เด็กหญิงศิรินทิพย์  นาเบ้า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3/11</v>
      </c>
      <c r="D37" s="81">
        <f>ฉบับนักเรียน!C37</f>
        <v>45044</v>
      </c>
      <c r="E37" s="48" t="str">
        <f>ฉบับนักเรียน!D37</f>
        <v>เด็กหญิงชยามร  อ่วมแย้ม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3/11</v>
      </c>
      <c r="D38" s="81">
        <f>ฉบับนักเรียน!C38</f>
        <v>45115</v>
      </c>
      <c r="E38" s="48" t="str">
        <f>ฉบับนักเรียน!D38</f>
        <v>เด็กหญิงอรุโณทัย  ท้าวหน่อ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/>
      <c r="D39" s="81"/>
      <c r="E39" s="48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/>
      <c r="D40" s="81"/>
      <c r="E40" s="48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นางสาวจิรภิญญา ฉายแสง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7" t="str">
        <f>report1!N57</f>
        <v>นายปริวัฒน์ แสงไชย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7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2023-07-09T12:53:44Z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