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3\"/>
    </mc:Choice>
  </mc:AlternateContent>
  <xr:revisionPtr revIDLastSave="0" documentId="13_ncr:1_{CE49F3EA-0FAC-458B-AEF1-6904453BC6F2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summary!$H$5:$S$40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E14" i="2" l="1"/>
  <c r="E15" i="2"/>
  <c r="E16" i="2"/>
  <c r="E17" i="2"/>
  <c r="E18" i="2"/>
  <c r="E19" i="2"/>
  <c r="E20" i="2"/>
  <c r="E21" i="2"/>
  <c r="A3" i="2"/>
  <c r="N57" i="5"/>
  <c r="E57" i="5"/>
  <c r="B5" i="2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3" i="3"/>
  <c r="N49" i="11" l="1"/>
  <c r="E49" i="11"/>
  <c r="L47" i="11"/>
  <c r="D47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6"/>
  <c r="E57" i="7" s="1"/>
  <c r="E57" i="8" s="1"/>
  <c r="AE47" i="4"/>
  <c r="AE46" i="4"/>
  <c r="AE45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6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D19" i="4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4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4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4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4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4"/>
  <c r="C11" i="2"/>
  <c r="AS10" i="2"/>
  <c r="O10" i="8" s="1"/>
  <c r="P10" i="8" s="1"/>
  <c r="AR10" i="2"/>
  <c r="AQ10" i="2"/>
  <c r="M10" i="8" s="1"/>
  <c r="N10" i="8" s="1"/>
  <c r="AO10" i="2"/>
  <c r="AN10" i="2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4"/>
  <c r="C9" i="2"/>
  <c r="AS8" i="2"/>
  <c r="O8" i="8" s="1"/>
  <c r="P8" i="8" s="1"/>
  <c r="AR8" i="2"/>
  <c r="AQ8" i="2"/>
  <c r="M8" i="8" s="1"/>
  <c r="N8" i="8" s="1"/>
  <c r="AO8" i="2"/>
  <c r="AN8" i="2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4"/>
  <c r="C7" i="2"/>
  <c r="AS6" i="2"/>
  <c r="O6" i="8" s="1"/>
  <c r="P6" i="8" s="1"/>
  <c r="AR6" i="2"/>
  <c r="AQ6" i="2"/>
  <c r="M6" i="8" s="1"/>
  <c r="N6" i="8" s="1"/>
  <c r="AO6" i="2"/>
  <c r="AN6" i="2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C5" i="2"/>
  <c r="AP10" i="2" l="1"/>
  <c r="AP6" i="2"/>
  <c r="AP8" i="2"/>
  <c r="AP5" i="2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N48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48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E22" i="2" l="1"/>
  <c r="AR15" i="3"/>
  <c r="AS15" i="3"/>
  <c r="AR16" i="3"/>
  <c r="AS16" i="3"/>
  <c r="AR17" i="3"/>
  <c r="AS17" i="3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E29" i="2"/>
  <c r="E26" i="2"/>
  <c r="E27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F25" i="11"/>
  <c r="F25" i="9"/>
  <c r="F25" i="7"/>
  <c r="F25" i="5"/>
  <c r="F25" i="10"/>
  <c r="F25" i="8"/>
  <c r="F25" i="6"/>
  <c r="E25" i="4"/>
  <c r="E39" i="2"/>
  <c r="E32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E32" i="4"/>
  <c r="F32" i="11"/>
  <c r="F32" i="9"/>
  <c r="F32" i="7"/>
  <c r="F32" i="5"/>
  <c r="F32" i="10"/>
  <c r="F32" i="8"/>
  <c r="F32" i="6"/>
  <c r="E40" i="4"/>
  <c r="F40" i="11"/>
  <c r="F40" i="9"/>
  <c r="F40" i="7"/>
  <c r="F40" i="5"/>
  <c r="F40" i="10"/>
  <c r="F40" i="8"/>
  <c r="F40" i="6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S40" i="3" l="1"/>
  <c r="I36" i="6"/>
  <c r="I36" i="9"/>
  <c r="J36" i="9" s="1"/>
  <c r="O31" i="6"/>
  <c r="O31" i="9"/>
  <c r="P31" i="9" s="1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G35" i="6"/>
  <c r="G35" i="9"/>
  <c r="P25" i="6"/>
  <c r="O25" i="11"/>
  <c r="P25" i="11" s="1"/>
  <c r="M37" i="6"/>
  <c r="M37" i="9"/>
  <c r="N37" i="9" s="1"/>
  <c r="O33" i="6"/>
  <c r="O33" i="9"/>
  <c r="P33" i="9" s="1"/>
  <c r="P26" i="6"/>
  <c r="O26" i="11"/>
  <c r="P26" i="11" s="1"/>
  <c r="Q33" i="6"/>
  <c r="H33" i="6"/>
  <c r="G33" i="11"/>
  <c r="R33" i="6"/>
  <c r="S33" i="6" s="1"/>
  <c r="N35" i="6"/>
  <c r="M35" i="11"/>
  <c r="N35" i="11" s="1"/>
  <c r="I39" i="6"/>
  <c r="I39" i="9"/>
  <c r="J39" i="9" s="1"/>
  <c r="J31" i="6"/>
  <c r="I31" i="11"/>
  <c r="J31" i="11" s="1"/>
  <c r="AR38" i="3"/>
  <c r="AS38" i="3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L34" i="6"/>
  <c r="K34" i="11"/>
  <c r="L34" i="11" s="1"/>
  <c r="N31" i="6"/>
  <c r="M31" i="11"/>
  <c r="N31" i="11" s="1"/>
  <c r="N33" i="6"/>
  <c r="M33" i="11"/>
  <c r="N33" i="11" s="1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P27" i="6"/>
  <c r="O27" i="11"/>
  <c r="P27" i="11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N39" i="6"/>
  <c r="M39" i="11"/>
  <c r="N39" i="11" s="1"/>
  <c r="H38" i="9"/>
  <c r="R38" i="9"/>
  <c r="S38" i="9" s="1"/>
  <c r="Q38" i="9"/>
  <c r="P31" i="6"/>
  <c r="O31" i="11"/>
  <c r="P31" i="11" s="1"/>
  <c r="J36" i="6"/>
  <c r="I36" i="11"/>
  <c r="J36" i="11" s="1"/>
  <c r="O40" i="6"/>
  <c r="O40" i="9"/>
  <c r="P40" i="9" s="1"/>
  <c r="R37" i="9"/>
  <c r="S37" i="9" s="1"/>
  <c r="Q37" i="9"/>
  <c r="H37" i="9"/>
  <c r="Q39" i="9"/>
  <c r="R39" i="9"/>
  <c r="S39" i="9" s="1"/>
  <c r="H39" i="9"/>
  <c r="D37" i="4"/>
  <c r="E37" i="10"/>
  <c r="E37" i="8"/>
  <c r="E37" i="6"/>
  <c r="E37" i="11"/>
  <c r="E37" i="9"/>
  <c r="E37" i="7"/>
  <c r="E37" i="5"/>
  <c r="R31" i="11"/>
  <c r="S31" i="11" s="1"/>
  <c r="Q31" i="11"/>
  <c r="H31" i="11"/>
  <c r="O37" i="6"/>
  <c r="O37" i="9"/>
  <c r="P37" i="9" s="1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R37" i="6"/>
  <c r="S37" i="6" s="1"/>
  <c r="G37" i="11"/>
  <c r="Q37" i="6"/>
  <c r="H37" i="6"/>
  <c r="G39" i="11"/>
  <c r="Q39" i="6"/>
  <c r="H39" i="6"/>
  <c r="R39" i="6"/>
  <c r="S39" i="6" s="1"/>
  <c r="P34" i="6"/>
  <c r="O34" i="11"/>
  <c r="P34" i="11" s="1"/>
  <c r="L38" i="6"/>
  <c r="K38" i="11"/>
  <c r="L38" i="11" s="1"/>
  <c r="J38" i="6"/>
  <c r="I38" i="11"/>
  <c r="J38" i="11" s="1"/>
  <c r="P32" i="6"/>
  <c r="O32" i="11"/>
  <c r="P32" i="11" s="1"/>
  <c r="N40" i="6"/>
  <c r="M40" i="11"/>
  <c r="N40" i="11" s="1"/>
  <c r="H36" i="11"/>
  <c r="Q34" i="11"/>
  <c r="H34" i="11"/>
  <c r="R34" i="11"/>
  <c r="S34" i="11" s="1"/>
  <c r="O38" i="6"/>
  <c r="O38" i="9"/>
  <c r="P38" i="9" s="1"/>
  <c r="P33" i="6"/>
  <c r="O33" i="11"/>
  <c r="P33" i="11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R36" i="11" l="1"/>
  <c r="S36" i="11" s="1"/>
  <c r="Q36" i="11"/>
  <c r="P40" i="6"/>
  <c r="O40" i="11"/>
  <c r="P40" i="11" s="1"/>
  <c r="R35" i="11"/>
  <c r="S35" i="11" s="1"/>
  <c r="Q35" i="11"/>
  <c r="H35" i="11"/>
  <c r="F11" i="12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E10" i="12"/>
  <c r="G10" i="12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R40" i="11" l="1"/>
  <c r="S40" i="11" s="1"/>
  <c r="Q40" i="11"/>
  <c r="H40" i="11"/>
  <c r="F12" i="12"/>
  <c r="E11" i="12"/>
  <c r="G12" i="12"/>
  <c r="G11" i="12"/>
  <c r="F10" i="12"/>
  <c r="E12" i="12"/>
  <c r="D12" i="12" l="1"/>
  <c r="D10" i="12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<sst xmlns="http://schemas.openxmlformats.org/spreadsheetml/2006/main" count="886" uniqueCount="139">
  <si>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</si>
  <si>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</si>
  <si>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</si>
  <si>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</si>
  <si>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</si>
  <si>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</si>
  <si>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</si>
  <si>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</si>
  <si>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</si>
  <si>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</si>
  <si>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</si>
  <si>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</si>
  <si>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</si>
  <si>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</si>
  <si>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</si>
  <si>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</si>
  <si>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</si>
  <si>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</si>
  <si>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</si>
  <si>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</si>
  <si>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</si>
  <si>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</si>
  <si>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</si>
  <si>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</si>
  <si>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</si>
  <si>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</si>
  <si>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</si>
  <si>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</si>
  <si>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</si>
  <si>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</si>
  <si>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</si>
  <si>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</si>
  <si>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</si>
  <si>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</si>
  <si>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</si>
  <si>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</si>
  <si>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</si>
  <si>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</si>
  <si>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</si>
  <si>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</si>
  <si>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</si>
  <si>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</si>
  <si>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</si>
  <si>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</si>
  <si>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</si>
  <si>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</si>
  <si>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</si>
  <si>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</si>
  <si>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</si>
  <si>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</si>
  <si>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</si>
  <si>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</si>
  <si>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</si>
  <si>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</si>
  <si>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</si>
  <si>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</si>
  <si>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</si>
  <si>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</si>
  <si>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</si>
  <si>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</si>
  <si>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</si>
  <si>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</si>
  <si>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</si>
  <si>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</si>
  <si>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</si>
  <si>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</si>
  <si>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</si>
  <si>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</si>
  <si>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</si>
  <si>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</si>
  <si>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</si>
  <si>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</si>
  <si>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</si>
  <si>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</si>
  <si>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</si>
  <si>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</si>
  <si>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</si>
  <si>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</si>
  <si>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</si>
  <si>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</si>
  <si>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</si>
  <si>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</si>
  <si>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</si>
  <si>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</si>
  <si>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</si>
  <si>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</si>
  <si>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</si>
  <si>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</si>
  <si>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</si>
  <si>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</si>
  <si>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</si>
  <si>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</si>
  <si>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</si>
  <si>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</si>
  <si>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</si>
  <si>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</si>
  <si>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</si>
  <si>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</si>
  <si>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</si>
  <si>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</si>
  <si>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เด็กชายกวี  เจริญผล</t>
  </si>
  <si>
    <t>เด็กชายญาณวัฒน์  ทองประจง</t>
  </si>
  <si>
    <t>เด็กชายนพรุจ  ทรัพย์สินมั่นคง</t>
  </si>
  <si>
    <t>เด็กชายปัณณ์  จิตต์การุณย์</t>
  </si>
  <si>
    <t>เด็กชายพีรวัส  ก้อนมณี</t>
  </si>
  <si>
    <t>เด็กชายรณกร  สอยเหลือง</t>
  </si>
  <si>
    <t>เด็กชายศุภกร  คุ้มกัน</t>
  </si>
  <si>
    <t>เด็กชายอัชวิน  เที่ยงกระโทก</t>
  </si>
  <si>
    <t>เด็กชายอัศวิน  รัตนกิจเจริญ</t>
  </si>
  <si>
    <t>เด็กชายณัฐดนัย  บุ้งทอง</t>
  </si>
  <si>
    <t>เด็กหญิงกวินธิดา  รื่นสุข</t>
  </si>
  <si>
    <t>เด็กหญิงกัญจณ์ณิกข์  ต่อรัตนวัฒนา</t>
  </si>
  <si>
    <t>เด็กหญิงกันติชญา  เทศนอก</t>
  </si>
  <si>
    <t>เด็กหญิงกีรติ  ม่วงดี</t>
  </si>
  <si>
    <t>เด็กหญิงขวัญพิชชา  สุทธคุณ</t>
  </si>
  <si>
    <t>เด็กหญิงชนมน  พักคง</t>
  </si>
  <si>
    <t>เด็กหญิงชนิกานต์  วรรณธรรม</t>
  </si>
  <si>
    <t>เด็กหญิงณัฐสินี  สุวรรณรัตน์</t>
  </si>
  <si>
    <t>เด็กหญิงตะวัน  สูดี</t>
  </si>
  <si>
    <t>เด็กหญิงนนลณีย์  วงศ์เธียรธนา</t>
  </si>
  <si>
    <t>เด็กหญิงนภัสวรรณ  ประทุมทอง</t>
  </si>
  <si>
    <t>เด็กหญิงนันท์นภัสร์  เปรมศิริศักดิ์</t>
  </si>
  <si>
    <t>เด็กหญิงปริยากร  กุยแก้ว</t>
  </si>
  <si>
    <t>เด็กหญิงปวริศา  มีสุข</t>
  </si>
  <si>
    <t>เด็กหญิงพิชชาดา  ศุภธีรารักษ์</t>
  </si>
  <si>
    <t>เด็กหญิงพิชญาภา  เงินส่งแสง</t>
  </si>
  <si>
    <t>เด็กหญิงพุฒิพร  พฤฒิจิระวงศ์</t>
  </si>
  <si>
    <t>เด็กหญิงภัทรมน  เลี่ยมดวงแข</t>
  </si>
  <si>
    <t>เด็กหญิงรสิตา  คำแพทย์</t>
  </si>
  <si>
    <t>เด็กหญิงวันวิสา  มาประสพ</t>
  </si>
  <si>
    <t>เด็กหญิงศรัณพร  ศิริสุข</t>
  </si>
  <si>
    <t>เด็กหญิงสุธีธิดา  ภาคมฤค</t>
  </si>
  <si>
    <t>เด็กหญิงสุพิชญา  กุลเผือก</t>
  </si>
  <si>
    <t>เด็กหญิงนภัสวรรณ  เอิบสุข</t>
  </si>
  <si>
    <t>เด็กหญิงณิชชิศา  เดชาจือเกร็ด</t>
  </si>
  <si>
    <t>เด็กหญิงอชิรญาณ์  อุตรมาตย์</t>
  </si>
  <si>
    <t>3/12</t>
  </si>
  <si>
    <t>นางสาวศรัญญา อยู่สุข</t>
  </si>
  <si>
    <t>นางสาวพิชชาภา หารไชย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</si>
</sst>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5"/>
      <color theme="1"/>
      <name val="TH SarabunPSK"/>
      <family val="2"/>
    </font>
    <font>
      <sz val="8"/>
      <name val="Calibri"/>
      <family val="2"/>
      <scheme val="minor"/>
    </font>
    <font>
      <sz val="14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14" fillId="0" borderId="11" xfId="0" applyNumberFormat="1" applyFont="1" applyBorder="1" applyAlignment="1">
      <alignment horizontal="center" vertical="center"/>
    </xf>
    <xf numFmtId="0" fontId="16" fillId="0" borderId="0" xfId="0" applyFont="1"/>
    <xf numFmtId="0" fontId="8" fillId="3" borderId="1" xfId="0" applyFont="1" applyFill="1" applyBorder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8" fillId="3" borderId="9" xfId="0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center"/>
    </xf>
    <xf numFmtId="0" fontId="8" fillId="2" borderId="9" xfId="0" applyFont="1" applyFill="1" applyBorder="1"/>
    <xf numFmtId="0" fontId="8" fillId="0" borderId="9" xfId="0" applyFont="1" applyBorder="1"/>
    <xf numFmtId="0" fontId="8" fillId="0" borderId="9" xfId="0" applyFont="1" applyBorder="1" applyAlignment="1">
      <alignment horizontal="center"/>
    </xf>
    <xf numFmtId="0" fontId="8" fillId="0" borderId="9" xfId="0" applyFont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6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 shrinkToFit="1"/>
    </xf>
    <xf numFmtId="0" fontId="11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36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5"/>
  <sheetViews>
    <sheetView workbookViewId="0">
      <pane ySplit="4" topLeftCell="A47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7" t="s">
        <v>0</v>
      </c>
      <c r="B2" s="98"/>
      <c r="C2" s="98"/>
      <c r="D2" s="98"/>
      <c r="E2" s="99"/>
      <c r="F2" s="100" t="s">
        <v>1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23"/>
      <c r="AF2" s="92" t="s">
        <v>2</v>
      </c>
      <c r="AG2" s="24"/>
      <c r="AH2" s="24"/>
      <c r="AI2" s="92" t="s">
        <v>3</v>
      </c>
      <c r="AJ2" s="24"/>
      <c r="AK2" s="24"/>
      <c r="AL2" s="24"/>
      <c r="AM2" s="92" t="s">
        <v>4</v>
      </c>
      <c r="AN2" s="24"/>
      <c r="AO2" s="24"/>
      <c r="AP2" s="24"/>
      <c r="AQ2" s="92" t="s">
        <v>5</v>
      </c>
      <c r="AR2" s="24"/>
      <c r="AS2" s="92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101" t="str">
        <f>C57&amp;"  "&amp;S57</f>
        <v>นางสาวศรัญญา อยู่สุข  นางสาวพิชชาภา หารไชย</v>
      </c>
      <c r="B3" s="98"/>
      <c r="C3" s="98"/>
      <c r="D3" s="98"/>
      <c r="E3" s="99"/>
      <c r="F3" s="97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23"/>
      <c r="AF3" s="93"/>
      <c r="AG3" s="24"/>
      <c r="AH3" s="24"/>
      <c r="AI3" s="93"/>
      <c r="AJ3" s="24"/>
      <c r="AK3" s="24"/>
      <c r="AL3" s="24"/>
      <c r="AM3" s="93"/>
      <c r="AN3" s="24"/>
      <c r="AO3" s="24"/>
      <c r="AP3" s="24"/>
      <c r="AQ3" s="93"/>
      <c r="AR3" s="24"/>
      <c r="AS3" s="93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94"/>
      <c r="AG4" s="24"/>
      <c r="AH4" s="24"/>
      <c r="AI4" s="94"/>
      <c r="AJ4" s="24"/>
      <c r="AK4" s="24"/>
      <c r="AL4" s="24"/>
      <c r="AM4" s="94"/>
      <c r="AN4" s="24"/>
      <c r="AO4" s="24"/>
      <c r="AP4" s="24"/>
      <c r="AQ4" s="94"/>
      <c r="AR4" s="24"/>
      <c r="AS4" s="94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3/12</v>
      </c>
      <c r="C5" s="68">
        <f>ฉบับครู!C5</f>
        <v>44579</v>
      </c>
      <c r="D5" s="30" t="s">
        <v>100</v>
      </c>
      <c r="E5" s="31" t="str">
        <f>ฉบับครู!E5</f>
        <v>ชาย</v>
      </c>
      <c r="F5" s="71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0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0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0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0" si="12">SUM(K5,P5,S5,X5,AB5)</f>
        <v>0</v>
      </c>
      <c r="AR5" s="26">
        <f t="shared" ref="AR5:AR49" si="13">F5+I5+N5+V5+Y5</f>
        <v>0</v>
      </c>
      <c r="AS5" s="26">
        <f t="shared" ref="AS5:AS40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3/12</v>
      </c>
      <c r="C6" s="68">
        <f>ฉบับครู!C6</f>
        <v>44581</v>
      </c>
      <c r="D6" s="30" t="s">
        <v>101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3/12</v>
      </c>
      <c r="C7" s="68">
        <f>ฉบับครู!C7</f>
        <v>44582</v>
      </c>
      <c r="D7" s="30" t="s">
        <v>102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3/12</v>
      </c>
      <c r="C8" s="68">
        <f>ฉบับครู!C8</f>
        <v>44584</v>
      </c>
      <c r="D8" s="30" t="s">
        <v>103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3/12</v>
      </c>
      <c r="C9" s="68">
        <f>ฉบับครู!C9</f>
        <v>44585</v>
      </c>
      <c r="D9" s="30" t="s">
        <v>104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3/12</v>
      </c>
      <c r="C10" s="68">
        <f>ฉบับครู!C10</f>
        <v>44586</v>
      </c>
      <c r="D10" s="30" t="s">
        <v>105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3/12</v>
      </c>
      <c r="C11" s="68">
        <f>ฉบับครู!C11</f>
        <v>44587</v>
      </c>
      <c r="D11" s="30" t="s">
        <v>106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3/12</v>
      </c>
      <c r="C12" s="68">
        <f>ฉบับครู!C12</f>
        <v>44588</v>
      </c>
      <c r="D12" s="30" t="s">
        <v>107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3/12</v>
      </c>
      <c r="C13" s="68">
        <f>ฉบับครู!C13</f>
        <v>44589</v>
      </c>
      <c r="D13" s="30" t="s">
        <v>108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3/12</v>
      </c>
      <c r="C14" s="68">
        <f>ฉบับครู!C14</f>
        <v>44763</v>
      </c>
      <c r="D14" s="30" t="s">
        <v>109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3/12</v>
      </c>
      <c r="C15" s="68">
        <f>ฉบับครู!C15</f>
        <v>44590</v>
      </c>
      <c r="D15" s="30" t="s">
        <v>110</v>
      </c>
      <c r="E15" s="31" t="str">
        <f>ฉบับครู!E15</f>
        <v>หญิง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3/12</v>
      </c>
      <c r="C16" s="68">
        <f>ฉบับครู!C16</f>
        <v>44591</v>
      </c>
      <c r="D16" s="30" t="s">
        <v>111</v>
      </c>
      <c r="E16" s="31" t="str">
        <f>ฉบับครู!E16</f>
        <v>หญิง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3/12</v>
      </c>
      <c r="C17" s="68">
        <f>ฉบับครู!C17</f>
        <v>44592</v>
      </c>
      <c r="D17" s="30" t="s">
        <v>112</v>
      </c>
      <c r="E17" s="31" t="str">
        <f>ฉบับครู!E17</f>
        <v>หญิง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3/12</v>
      </c>
      <c r="C18" s="68">
        <f>ฉบับครู!C18</f>
        <v>44593</v>
      </c>
      <c r="D18" s="30" t="s">
        <v>113</v>
      </c>
      <c r="E18" s="31" t="str">
        <f>ฉบับครู!E18</f>
        <v>หญิง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3/12</v>
      </c>
      <c r="C19" s="68">
        <f>ฉบับครู!C19</f>
        <v>44594</v>
      </c>
      <c r="D19" s="30" t="s">
        <v>114</v>
      </c>
      <c r="E19" s="31" t="str">
        <f>ฉบับครู!E19</f>
        <v>หญิง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3/12</v>
      </c>
      <c r="C20" s="68">
        <f>ฉบับครู!C20</f>
        <v>44595</v>
      </c>
      <c r="D20" s="30" t="s">
        <v>115</v>
      </c>
      <c r="E20" s="31" t="str">
        <f>ฉบับครู!E20</f>
        <v>หญิง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3/12</v>
      </c>
      <c r="C21" s="68">
        <f>ฉบับครู!C21</f>
        <v>44596</v>
      </c>
      <c r="D21" s="30" t="s">
        <v>116</v>
      </c>
      <c r="E21" s="31" t="str">
        <f>ฉบับครู!E21</f>
        <v>หญิง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3/12</v>
      </c>
      <c r="C22" s="68">
        <f>ฉบับครู!C22</f>
        <v>44597</v>
      </c>
      <c r="D22" s="30" t="s">
        <v>117</v>
      </c>
      <c r="E22" s="31" t="str">
        <f>ฉบับครู!E22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3/12</v>
      </c>
      <c r="C23" s="68">
        <f>ฉบับครู!C23</f>
        <v>44598</v>
      </c>
      <c r="D23" s="30" t="s">
        <v>118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3/12</v>
      </c>
      <c r="C24" s="68">
        <f>ฉบับครู!C24</f>
        <v>44599</v>
      </c>
      <c r="D24" s="30" t="s">
        <v>119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3/12</v>
      </c>
      <c r="C25" s="68">
        <f>ฉบับครู!C25</f>
        <v>44600</v>
      </c>
      <c r="D25" s="30" t="s">
        <v>120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3/12</v>
      </c>
      <c r="C26" s="68">
        <f>ฉบับครู!C26</f>
        <v>44601</v>
      </c>
      <c r="D26" s="30" t="s">
        <v>121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3/12</v>
      </c>
      <c r="C27" s="68">
        <f>ฉบับครู!C27</f>
        <v>44602</v>
      </c>
      <c r="D27" s="30" t="s">
        <v>122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3/12</v>
      </c>
      <c r="C28" s="68">
        <f>ฉบับครู!C28</f>
        <v>44603</v>
      </c>
      <c r="D28" s="30" t="s">
        <v>123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3/12</v>
      </c>
      <c r="C29" s="68">
        <f>ฉบับครู!C29</f>
        <v>44604</v>
      </c>
      <c r="D29" s="30" t="s">
        <v>124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3/12</v>
      </c>
      <c r="C30" s="68">
        <f>ฉบับครู!C30</f>
        <v>44605</v>
      </c>
      <c r="D30" s="30" t="s">
        <v>125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3/12</v>
      </c>
      <c r="C31" s="68">
        <f>ฉบับครู!C31</f>
        <v>44606</v>
      </c>
      <c r="D31" s="30" t="s">
        <v>126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3/12</v>
      </c>
      <c r="C32" s="68">
        <f>ฉบับครู!C32</f>
        <v>44608</v>
      </c>
      <c r="D32" s="30" t="s">
        <v>127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3/12</v>
      </c>
      <c r="C33" s="68">
        <f>ฉบับครู!C33</f>
        <v>44609</v>
      </c>
      <c r="D33" s="30" t="s">
        <v>128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3/12</v>
      </c>
      <c r="C34" s="68">
        <f>ฉบับครู!C34</f>
        <v>44610</v>
      </c>
      <c r="D34" s="30" t="s">
        <v>129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3/12</v>
      </c>
      <c r="C35" s="68">
        <f>ฉบับครู!C35</f>
        <v>44611</v>
      </c>
      <c r="D35" s="30" t="s">
        <v>130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3/12</v>
      </c>
      <c r="C36" s="68">
        <f>ฉบับครู!C36</f>
        <v>44612</v>
      </c>
      <c r="D36" s="30" t="s">
        <v>131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3/12</v>
      </c>
      <c r="C37" s="68">
        <f>ฉบับครู!C37</f>
        <v>44613</v>
      </c>
      <c r="D37" s="30" t="s">
        <v>132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3/12</v>
      </c>
      <c r="C38" s="68">
        <f>ฉบับครู!C38</f>
        <v>44698</v>
      </c>
      <c r="D38" s="30" t="s">
        <v>133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3/12</v>
      </c>
      <c r="C39" s="68">
        <f>ฉบับครู!C39</f>
        <v>44779</v>
      </c>
      <c r="D39" s="30" t="s">
        <v>134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3/12</v>
      </c>
      <c r="C40" s="68">
        <f>ฉบับครู!C40</f>
        <v>44844</v>
      </c>
      <c r="D40" s="30" t="s">
        <v>135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/>
      <c r="C41" s="68"/>
      <c r="D41" s="30"/>
      <c r="E41" s="31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/>
      <c r="C42" s="68"/>
      <c r="D42" s="30"/>
      <c r="E42" s="31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/>
      <c r="C43" s="68"/>
      <c r="D43" s="30"/>
      <c r="E43" s="31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/>
      <c r="C44" s="68"/>
      <c r="D44" s="30"/>
      <c r="E44" s="31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91"/>
      <c r="B55" s="87"/>
      <c r="C55" s="88"/>
      <c r="D55" s="89"/>
      <c r="E55" s="88"/>
      <c r="F55" s="90"/>
      <c r="G55" s="90"/>
      <c r="H55" s="90"/>
      <c r="I55" s="90"/>
      <c r="J55" s="90"/>
      <c r="K55" s="90"/>
      <c r="L55" s="77"/>
      <c r="M55" s="77"/>
      <c r="N55" s="77"/>
      <c r="O55" s="77"/>
      <c r="P55" s="77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1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2" t="s">
        <v>62</v>
      </c>
      <c r="D56" s="96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2" t="s">
        <v>62</v>
      </c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3" t="s">
        <v>137</v>
      </c>
      <c r="D57" s="104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5"/>
      <c r="P57" s="96"/>
      <c r="Q57" s="96"/>
      <c r="R57" s="46"/>
      <c r="S57" s="95" t="s">
        <v>138</v>
      </c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5" t="s">
        <v>63</v>
      </c>
      <c r="D58" s="96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103"/>
      <c r="P58" s="96"/>
      <c r="Q58" s="96"/>
      <c r="R58" s="46"/>
      <c r="S58" s="95" t="s">
        <v>63</v>
      </c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51"/>
      <c r="C59" s="51"/>
      <c r="D59" s="46"/>
      <c r="E59" s="46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6:D56"/>
    <mergeCell ref="S56:AC56"/>
    <mergeCell ref="O57:Q57"/>
    <mergeCell ref="C58:D58"/>
    <mergeCell ref="S58:AC58"/>
    <mergeCell ref="C57:D57"/>
    <mergeCell ref="O58:Q58"/>
    <mergeCell ref="A2:E2"/>
    <mergeCell ref="F2:AD2"/>
    <mergeCell ref="AF2:AF4"/>
    <mergeCell ref="A3:E3"/>
    <mergeCell ref="F3:AD3"/>
    <mergeCell ref="AM2:AM4"/>
    <mergeCell ref="AQ2:AQ4"/>
    <mergeCell ref="AS2:AS4"/>
    <mergeCell ref="AI2:AI4"/>
    <mergeCell ref="S57:AC57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6"/>
  <sheetViews>
    <sheetView topLeftCell="A28" workbookViewId="0">
      <selection activeCell="E48" sqref="E48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3"/>
      <c r="B1" s="46"/>
      <c r="C1" s="46"/>
      <c r="D1" s="51"/>
      <c r="E1" s="46"/>
      <c r="F1" s="46"/>
      <c r="G1" s="63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7" t="s">
        <v>0</v>
      </c>
      <c r="C2" s="98"/>
      <c r="D2" s="98"/>
      <c r="E2" s="98"/>
      <c r="F2" s="99"/>
      <c r="G2" s="64"/>
      <c r="H2" s="111" t="s">
        <v>87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7" t="str">
        <f>ฉบับนักเรียน!A3</f>
        <v>นางสาวศรัญญา อยู่สุข  นางสาวพิชชาภา หารไชย</v>
      </c>
      <c r="C3" s="98"/>
      <c r="D3" s="98"/>
      <c r="E3" s="98"/>
      <c r="F3" s="99"/>
      <c r="G3" s="64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4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6">
      <c r="A5" s="3"/>
      <c r="B5" s="26" t="s">
        <v>66</v>
      </c>
      <c r="C5" s="50" t="str">
        <f>ฉบับครู!B5</f>
        <v>3/12</v>
      </c>
      <c r="D5" s="55">
        <f>ฉบับนักเรียน!C5</f>
        <v>44579</v>
      </c>
      <c r="E5" s="58" t="str">
        <f>ฉบับนักเรียน!D5</f>
        <v>เด็กชายกวี  เจริญผล</v>
      </c>
      <c r="F5" s="32" t="str">
        <f>ฉบับนักเรียน!E5</f>
        <v>ชาย</v>
      </c>
      <c r="G5" s="65">
        <f>(equal1!G5+equal2!G5+equal3!G5)/3</f>
        <v>0</v>
      </c>
      <c r="H5" s="32" t="str">
        <f t="shared" ref="H5:H40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0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0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0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0" si="4">IF(O5&gt;4,"มีจุดแข็ง","ไม่มีจุดแข็ง")</f>
        <v>ไม่มีจุดแข็ง</v>
      </c>
      <c r="Q5" s="65">
        <f t="shared" ref="Q5:Q40" si="5">G5+I5+K5+M5</f>
        <v>0</v>
      </c>
      <c r="R5" s="65">
        <f t="shared" ref="R5:R40" si="6">SUM(G5,I5,K5,M5)</f>
        <v>0</v>
      </c>
      <c r="S5" s="32" t="str">
        <f t="shared" ref="S5:S40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6">
      <c r="A6" s="3"/>
      <c r="B6" s="26" t="s">
        <v>13</v>
      </c>
      <c r="C6" s="50" t="str">
        <f>ฉบับครู!B6</f>
        <v>3/12</v>
      </c>
      <c r="D6" s="55">
        <f>ฉบับนักเรียน!C6</f>
        <v>44581</v>
      </c>
      <c r="E6" s="58" t="str">
        <f>ฉบับนักเรียน!D6</f>
        <v>เด็กชายญาณวัฒน์  ทองประจง</v>
      </c>
      <c r="F6" s="32" t="str">
        <f>ฉบับนักเรียน!E6</f>
        <v>ชาย</v>
      </c>
      <c r="G6" s="65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5">
        <f t="shared" si="5"/>
        <v>0</v>
      </c>
      <c r="R6" s="65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6">
      <c r="A7" s="3"/>
      <c r="B7" s="26" t="s">
        <v>14</v>
      </c>
      <c r="C7" s="50" t="str">
        <f>ฉบับครู!B7</f>
        <v>3/12</v>
      </c>
      <c r="D7" s="55">
        <f>ฉบับนักเรียน!C7</f>
        <v>44582</v>
      </c>
      <c r="E7" s="58" t="str">
        <f>ฉบับนักเรียน!D7</f>
        <v>เด็กชายนพรุจ  ทรัพย์สินมั่นคง</v>
      </c>
      <c r="F7" s="32" t="str">
        <f>ฉบับนักเรียน!E7</f>
        <v>ชาย</v>
      </c>
      <c r="G7" s="65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5">
        <f t="shared" si="5"/>
        <v>0</v>
      </c>
      <c r="R7" s="65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6">
      <c r="A8" s="3"/>
      <c r="B8" s="26" t="s">
        <v>15</v>
      </c>
      <c r="C8" s="50" t="str">
        <f>ฉบับครู!B8</f>
        <v>3/12</v>
      </c>
      <c r="D8" s="55">
        <f>ฉบับนักเรียน!C8</f>
        <v>44584</v>
      </c>
      <c r="E8" s="58" t="str">
        <f>ฉบับนักเรียน!D8</f>
        <v>เด็กชายปัณณ์  จิตต์การุณย์</v>
      </c>
      <c r="F8" s="32" t="str">
        <f>ฉบับนักเรียน!E8</f>
        <v>ชาย</v>
      </c>
      <c r="G8" s="65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5">
        <f t="shared" si="5"/>
        <v>0</v>
      </c>
      <c r="R8" s="65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6">
      <c r="A9" s="3"/>
      <c r="B9" s="26" t="s">
        <v>16</v>
      </c>
      <c r="C9" s="50" t="str">
        <f>ฉบับครู!B9</f>
        <v>3/12</v>
      </c>
      <c r="D9" s="55">
        <f>ฉบับนักเรียน!C9</f>
        <v>44585</v>
      </c>
      <c r="E9" s="58" t="str">
        <f>ฉบับนักเรียน!D9</f>
        <v>เด็กชายพีรวัส  ก้อนมณี</v>
      </c>
      <c r="F9" s="32" t="str">
        <f>ฉบับนักเรียน!E9</f>
        <v>ชาย</v>
      </c>
      <c r="G9" s="65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5">
        <f t="shared" si="5"/>
        <v>0</v>
      </c>
      <c r="R9" s="65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6">
      <c r="A10" s="3"/>
      <c r="B10" s="26" t="s">
        <v>17</v>
      </c>
      <c r="C10" s="50" t="str">
        <f>ฉบับครู!B10</f>
        <v>3/12</v>
      </c>
      <c r="D10" s="55">
        <f>ฉบับนักเรียน!C10</f>
        <v>44586</v>
      </c>
      <c r="E10" s="58" t="str">
        <f>ฉบับนักเรียน!D10</f>
        <v>เด็กชายรณกร  สอยเหลือง</v>
      </c>
      <c r="F10" s="32" t="str">
        <f>ฉบับนักเรียน!E10</f>
        <v>ชาย</v>
      </c>
      <c r="G10" s="65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5">
        <f t="shared" si="5"/>
        <v>0</v>
      </c>
      <c r="R10" s="65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6">
      <c r="A11" s="3"/>
      <c r="B11" s="26" t="s">
        <v>18</v>
      </c>
      <c r="C11" s="50" t="str">
        <f>ฉบับครู!B11</f>
        <v>3/12</v>
      </c>
      <c r="D11" s="55">
        <f>ฉบับนักเรียน!C11</f>
        <v>44587</v>
      </c>
      <c r="E11" s="58" t="str">
        <f>ฉบับนักเรียน!D11</f>
        <v>เด็กชายศุภกร  คุ้มกัน</v>
      </c>
      <c r="F11" s="32" t="str">
        <f>ฉบับนักเรียน!E11</f>
        <v>ชาย</v>
      </c>
      <c r="G11" s="65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5">
        <f t="shared" si="5"/>
        <v>0</v>
      </c>
      <c r="R11" s="65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6">
      <c r="A12" s="3"/>
      <c r="B12" s="26" t="s">
        <v>19</v>
      </c>
      <c r="C12" s="50" t="str">
        <f>ฉบับครู!B12</f>
        <v>3/12</v>
      </c>
      <c r="D12" s="55">
        <f>ฉบับนักเรียน!C12</f>
        <v>44588</v>
      </c>
      <c r="E12" s="58" t="str">
        <f>ฉบับนักเรียน!D12</f>
        <v>เด็กชายอัชวิน  เที่ยงกระโทก</v>
      </c>
      <c r="F12" s="32" t="str">
        <f>ฉบับนักเรียน!E12</f>
        <v>ชาย</v>
      </c>
      <c r="G12" s="65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5">
        <f t="shared" si="5"/>
        <v>0</v>
      </c>
      <c r="R12" s="65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6">
      <c r="A13" s="3"/>
      <c r="B13" s="26" t="s">
        <v>20</v>
      </c>
      <c r="C13" s="50" t="str">
        <f>ฉบับครู!B13</f>
        <v>3/12</v>
      </c>
      <c r="D13" s="55">
        <f>ฉบับนักเรียน!C13</f>
        <v>44589</v>
      </c>
      <c r="E13" s="58" t="str">
        <f>ฉบับนักเรียน!D13</f>
        <v>เด็กชายอัศวิน  รัตนกิจเจริญ</v>
      </c>
      <c r="F13" s="32" t="str">
        <f>ฉบับนักเรียน!E13</f>
        <v>ชาย</v>
      </c>
      <c r="G13" s="65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5">
        <f t="shared" si="5"/>
        <v>0</v>
      </c>
      <c r="R13" s="65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6">
      <c r="A14" s="3"/>
      <c r="B14" s="26" t="s">
        <v>21</v>
      </c>
      <c r="C14" s="50" t="str">
        <f>ฉบับครู!B14</f>
        <v>3/12</v>
      </c>
      <c r="D14" s="55">
        <f>ฉบับนักเรียน!C14</f>
        <v>44763</v>
      </c>
      <c r="E14" s="58" t="str">
        <f>ฉบับนักเรียน!D14</f>
        <v>เด็กชายณัฐดนัย  บุ้งทอง</v>
      </c>
      <c r="F14" s="32" t="str">
        <f>ฉบับนักเรียน!E14</f>
        <v>ชาย</v>
      </c>
      <c r="G14" s="65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5">
        <f t="shared" si="5"/>
        <v>0</v>
      </c>
      <c r="R14" s="65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6">
      <c r="A15" s="3"/>
      <c r="B15" s="26" t="s">
        <v>22</v>
      </c>
      <c r="C15" s="50" t="str">
        <f>ฉบับครู!B15</f>
        <v>3/12</v>
      </c>
      <c r="D15" s="55">
        <f>ฉบับนักเรียน!C15</f>
        <v>44590</v>
      </c>
      <c r="E15" s="58" t="str">
        <f>ฉบับนักเรียน!D15</f>
        <v>เด็กหญิงกวินธิดา  รื่นสุข</v>
      </c>
      <c r="F15" s="32" t="str">
        <f>ฉบับนักเรียน!E15</f>
        <v>หญิง</v>
      </c>
      <c r="G15" s="65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5">
        <f t="shared" si="5"/>
        <v>0</v>
      </c>
      <c r="R15" s="65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6">
      <c r="A16" s="3"/>
      <c r="B16" s="26" t="s">
        <v>23</v>
      </c>
      <c r="C16" s="50" t="str">
        <f>ฉบับครู!B16</f>
        <v>3/12</v>
      </c>
      <c r="D16" s="55">
        <f>ฉบับนักเรียน!C16</f>
        <v>44591</v>
      </c>
      <c r="E16" s="58" t="str">
        <f>ฉบับนักเรียน!D16</f>
        <v>เด็กหญิงกัญจณ์ณิกข์  ต่อรัตนวัฒนา</v>
      </c>
      <c r="F16" s="32" t="str">
        <f>ฉบับนักเรียน!E16</f>
        <v>หญิง</v>
      </c>
      <c r="G16" s="65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5">
        <f t="shared" si="5"/>
        <v>0</v>
      </c>
      <c r="R16" s="65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6">
      <c r="A17" s="3"/>
      <c r="B17" s="26" t="s">
        <v>24</v>
      </c>
      <c r="C17" s="50" t="str">
        <f>ฉบับครู!B17</f>
        <v>3/12</v>
      </c>
      <c r="D17" s="55">
        <f>ฉบับนักเรียน!C17</f>
        <v>44592</v>
      </c>
      <c r="E17" s="58" t="str">
        <f>ฉบับนักเรียน!D17</f>
        <v>เด็กหญิงกันติชญา  เทศนอก</v>
      </c>
      <c r="F17" s="32" t="str">
        <f>ฉบับนักเรียน!E17</f>
        <v>หญิง</v>
      </c>
      <c r="G17" s="65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5">
        <f t="shared" si="5"/>
        <v>0</v>
      </c>
      <c r="R17" s="65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6">
      <c r="A18" s="3"/>
      <c r="B18" s="26" t="s">
        <v>25</v>
      </c>
      <c r="C18" s="50" t="str">
        <f>ฉบับครู!B18</f>
        <v>3/12</v>
      </c>
      <c r="D18" s="55">
        <f>ฉบับนักเรียน!C18</f>
        <v>44593</v>
      </c>
      <c r="E18" s="58" t="str">
        <f>ฉบับนักเรียน!D18</f>
        <v>เด็กหญิงกีรติ  ม่วงดี</v>
      </c>
      <c r="F18" s="32" t="str">
        <f>ฉบับนักเรียน!E18</f>
        <v>หญิง</v>
      </c>
      <c r="G18" s="65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5">
        <f t="shared" si="5"/>
        <v>0</v>
      </c>
      <c r="R18" s="65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6">
      <c r="A19" s="3"/>
      <c r="B19" s="26" t="s">
        <v>26</v>
      </c>
      <c r="C19" s="50" t="str">
        <f>ฉบับครู!B19</f>
        <v>3/12</v>
      </c>
      <c r="D19" s="55">
        <f>ฉบับนักเรียน!C19</f>
        <v>44594</v>
      </c>
      <c r="E19" s="58" t="str">
        <f>ฉบับนักเรียน!D19</f>
        <v>เด็กหญิงขวัญพิชชา  สุทธคุณ</v>
      </c>
      <c r="F19" s="32" t="str">
        <f>ฉบับนักเรียน!E19</f>
        <v>หญิง</v>
      </c>
      <c r="G19" s="65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5">
        <f t="shared" si="5"/>
        <v>0</v>
      </c>
      <c r="R19" s="65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6">
      <c r="A20" s="3"/>
      <c r="B20" s="26" t="s">
        <v>27</v>
      </c>
      <c r="C20" s="50" t="str">
        <f>ฉบับครู!B20</f>
        <v>3/12</v>
      </c>
      <c r="D20" s="55">
        <f>ฉบับนักเรียน!C20</f>
        <v>44595</v>
      </c>
      <c r="E20" s="58" t="str">
        <f>ฉบับนักเรียน!D20</f>
        <v>เด็กหญิงชนมน  พักคง</v>
      </c>
      <c r="F20" s="32" t="str">
        <f>ฉบับนักเรียน!E20</f>
        <v>หญิง</v>
      </c>
      <c r="G20" s="65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5">
        <f t="shared" si="5"/>
        <v>0</v>
      </c>
      <c r="R20" s="65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6">
      <c r="A21" s="3"/>
      <c r="B21" s="26" t="s">
        <v>28</v>
      </c>
      <c r="C21" s="50" t="str">
        <f>ฉบับครู!B21</f>
        <v>3/12</v>
      </c>
      <c r="D21" s="55">
        <f>ฉบับนักเรียน!C21</f>
        <v>44596</v>
      </c>
      <c r="E21" s="58" t="str">
        <f>ฉบับนักเรียน!D21</f>
        <v>เด็กหญิงชนิกานต์  วรรณธรรม</v>
      </c>
      <c r="F21" s="32" t="str">
        <f>ฉบับนักเรียน!E21</f>
        <v>หญิง</v>
      </c>
      <c r="G21" s="65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5">
        <f t="shared" si="5"/>
        <v>0</v>
      </c>
      <c r="R21" s="65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6">
      <c r="A22" s="3"/>
      <c r="B22" s="26" t="s">
        <v>29</v>
      </c>
      <c r="C22" s="50" t="str">
        <f>ฉบับครู!B22</f>
        <v>3/12</v>
      </c>
      <c r="D22" s="55">
        <f>ฉบับนักเรียน!C22</f>
        <v>44597</v>
      </c>
      <c r="E22" s="58" t="str">
        <f>ฉบับนักเรียน!D22</f>
        <v>เด็กหญิงณัฐสินี  สุวรรณรัตน์</v>
      </c>
      <c r="F22" s="32" t="str">
        <f>ฉบับนักเรียน!E22</f>
        <v>หญิง</v>
      </c>
      <c r="G22" s="65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5">
        <f t="shared" si="5"/>
        <v>0</v>
      </c>
      <c r="R22" s="65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6">
      <c r="A23" s="3"/>
      <c r="B23" s="26" t="s">
        <v>30</v>
      </c>
      <c r="C23" s="50" t="str">
        <f>ฉบับครู!B23</f>
        <v>3/12</v>
      </c>
      <c r="D23" s="55">
        <f>ฉบับนักเรียน!C23</f>
        <v>44598</v>
      </c>
      <c r="E23" s="58" t="str">
        <f>ฉบับนักเรียน!D23</f>
        <v>เด็กหญิงตะวัน  สูดี</v>
      </c>
      <c r="F23" s="32" t="str">
        <f>ฉบับนักเรียน!E23</f>
        <v>หญิง</v>
      </c>
      <c r="G23" s="65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5">
        <f t="shared" si="5"/>
        <v>0</v>
      </c>
      <c r="R23" s="65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6">
      <c r="A24" s="3"/>
      <c r="B24" s="26" t="s">
        <v>31</v>
      </c>
      <c r="C24" s="50" t="str">
        <f>ฉบับครู!B24</f>
        <v>3/12</v>
      </c>
      <c r="D24" s="55">
        <f>ฉบับนักเรียน!C24</f>
        <v>44599</v>
      </c>
      <c r="E24" s="58" t="str">
        <f>ฉบับนักเรียน!D24</f>
        <v>เด็กหญิงนนลณีย์  วงศ์เธียรธนา</v>
      </c>
      <c r="F24" s="32" t="str">
        <f>ฉบับนักเรียน!E24</f>
        <v>หญิง</v>
      </c>
      <c r="G24" s="65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5">
        <f t="shared" si="5"/>
        <v>0</v>
      </c>
      <c r="R24" s="65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6">
      <c r="A25" s="3"/>
      <c r="B25" s="26" t="s">
        <v>32</v>
      </c>
      <c r="C25" s="50" t="str">
        <f>ฉบับครู!B25</f>
        <v>3/12</v>
      </c>
      <c r="D25" s="55">
        <f>ฉบับนักเรียน!C25</f>
        <v>44600</v>
      </c>
      <c r="E25" s="58" t="str">
        <f>ฉบับนักเรียน!D25</f>
        <v>เด็กหญิงนภัสวรรณ  ประทุมทอง</v>
      </c>
      <c r="F25" s="32" t="str">
        <f>ฉบับนักเรียน!E25</f>
        <v>หญิง</v>
      </c>
      <c r="G25" s="65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5">
        <f t="shared" si="5"/>
        <v>0</v>
      </c>
      <c r="R25" s="65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6">
      <c r="A26" s="3"/>
      <c r="B26" s="26" t="s">
        <v>33</v>
      </c>
      <c r="C26" s="50" t="str">
        <f>ฉบับครู!B26</f>
        <v>3/12</v>
      </c>
      <c r="D26" s="55">
        <f>ฉบับนักเรียน!C26</f>
        <v>44601</v>
      </c>
      <c r="E26" s="58" t="str">
        <f>ฉบับนักเรียน!D26</f>
        <v>เด็กหญิงนันท์นภัสร์  เปรมศิริศักดิ์</v>
      </c>
      <c r="F26" s="32" t="str">
        <f>ฉบับนักเรียน!E26</f>
        <v>หญิง</v>
      </c>
      <c r="G26" s="65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5">
        <f t="shared" si="5"/>
        <v>0</v>
      </c>
      <c r="R26" s="65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6">
      <c r="A27" s="3"/>
      <c r="B27" s="26" t="s">
        <v>34</v>
      </c>
      <c r="C27" s="50" t="str">
        <f>ฉบับครู!B27</f>
        <v>3/12</v>
      </c>
      <c r="D27" s="55">
        <f>ฉบับนักเรียน!C27</f>
        <v>44602</v>
      </c>
      <c r="E27" s="58" t="str">
        <f>ฉบับนักเรียน!D27</f>
        <v>เด็กหญิงปริยากร  กุยแก้ว</v>
      </c>
      <c r="F27" s="32" t="str">
        <f>ฉบับนักเรียน!E27</f>
        <v>หญิง</v>
      </c>
      <c r="G27" s="65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5">
        <f t="shared" si="5"/>
        <v>0</v>
      </c>
      <c r="R27" s="65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6">
      <c r="A28" s="3"/>
      <c r="B28" s="26" t="s">
        <v>35</v>
      </c>
      <c r="C28" s="50" t="str">
        <f>ฉบับครู!B28</f>
        <v>3/12</v>
      </c>
      <c r="D28" s="55">
        <f>ฉบับนักเรียน!C28</f>
        <v>44603</v>
      </c>
      <c r="E28" s="58" t="str">
        <f>ฉบับนักเรียน!D28</f>
        <v>เด็กหญิงปวริศา  มีสุข</v>
      </c>
      <c r="F28" s="32" t="str">
        <f>ฉบับนักเรียน!E28</f>
        <v>หญิง</v>
      </c>
      <c r="G28" s="65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5">
        <f t="shared" si="5"/>
        <v>0</v>
      </c>
      <c r="R28" s="65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6">
      <c r="A29" s="3"/>
      <c r="B29" s="26" t="s">
        <v>36</v>
      </c>
      <c r="C29" s="50" t="str">
        <f>ฉบับครู!B29</f>
        <v>3/12</v>
      </c>
      <c r="D29" s="55">
        <f>ฉบับนักเรียน!C29</f>
        <v>44604</v>
      </c>
      <c r="E29" s="58" t="str">
        <f>ฉบับนักเรียน!D29</f>
        <v>เด็กหญิงพิชชาดา  ศุภธีรารักษ์</v>
      </c>
      <c r="F29" s="32" t="str">
        <f>ฉบับนักเรียน!E29</f>
        <v>หญิง</v>
      </c>
      <c r="G29" s="65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5">
        <f t="shared" si="5"/>
        <v>0</v>
      </c>
      <c r="R29" s="65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6">
      <c r="A30" s="3"/>
      <c r="B30" s="26" t="s">
        <v>37</v>
      </c>
      <c r="C30" s="50" t="str">
        <f>ฉบับครู!B30</f>
        <v>3/12</v>
      </c>
      <c r="D30" s="55">
        <f>ฉบับนักเรียน!C30</f>
        <v>44605</v>
      </c>
      <c r="E30" s="58" t="str">
        <f>ฉบับนักเรียน!D30</f>
        <v>เด็กหญิงพิชญาภา  เงินส่งแสง</v>
      </c>
      <c r="F30" s="32" t="str">
        <f>ฉบับนักเรียน!E30</f>
        <v>หญิง</v>
      </c>
      <c r="G30" s="65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5">
        <f t="shared" si="5"/>
        <v>0</v>
      </c>
      <c r="R30" s="65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6">
      <c r="A31" s="3"/>
      <c r="B31" s="26" t="s">
        <v>38</v>
      </c>
      <c r="C31" s="50" t="str">
        <f>ฉบับครู!B31</f>
        <v>3/12</v>
      </c>
      <c r="D31" s="55">
        <f>ฉบับนักเรียน!C31</f>
        <v>44606</v>
      </c>
      <c r="E31" s="58" t="str">
        <f>ฉบับนักเรียน!D31</f>
        <v>เด็กหญิงพุฒิพร  พฤฒิจิระวงศ์</v>
      </c>
      <c r="F31" s="32" t="str">
        <f>ฉบับนักเรียน!E31</f>
        <v>หญิง</v>
      </c>
      <c r="G31" s="65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5">
        <f t="shared" si="5"/>
        <v>0</v>
      </c>
      <c r="R31" s="65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6">
      <c r="A32" s="3"/>
      <c r="B32" s="26" t="s">
        <v>39</v>
      </c>
      <c r="C32" s="50" t="str">
        <f>ฉบับครู!B32</f>
        <v>3/12</v>
      </c>
      <c r="D32" s="55">
        <f>ฉบับนักเรียน!C32</f>
        <v>44608</v>
      </c>
      <c r="E32" s="58" t="str">
        <f>ฉบับนักเรียน!D32</f>
        <v>เด็กหญิงภัทรมน  เลี่ยมดวงแข</v>
      </c>
      <c r="F32" s="32" t="str">
        <f>ฉบับนักเรียน!E32</f>
        <v>หญิง</v>
      </c>
      <c r="G32" s="65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5">
        <f t="shared" si="5"/>
        <v>0</v>
      </c>
      <c r="R32" s="65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6">
      <c r="A33" s="3"/>
      <c r="B33" s="26" t="s">
        <v>40</v>
      </c>
      <c r="C33" s="50" t="str">
        <f>ฉบับครู!B33</f>
        <v>3/12</v>
      </c>
      <c r="D33" s="55">
        <f>ฉบับนักเรียน!C33</f>
        <v>44609</v>
      </c>
      <c r="E33" s="58" t="str">
        <f>ฉบับนักเรียน!D33</f>
        <v>เด็กหญิงรสิตา  คำแพทย์</v>
      </c>
      <c r="F33" s="32" t="str">
        <f>ฉบับนักเรียน!E33</f>
        <v>หญิง</v>
      </c>
      <c r="G33" s="65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5">
        <f t="shared" si="5"/>
        <v>0</v>
      </c>
      <c r="R33" s="65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6">
      <c r="A34" s="3"/>
      <c r="B34" s="26" t="s">
        <v>41</v>
      </c>
      <c r="C34" s="50" t="str">
        <f>ฉบับครู!B34</f>
        <v>3/12</v>
      </c>
      <c r="D34" s="55">
        <f>ฉบับนักเรียน!C34</f>
        <v>44610</v>
      </c>
      <c r="E34" s="58" t="str">
        <f>ฉบับนักเรียน!D34</f>
        <v>เด็กหญิงวันวิสา  มาประสพ</v>
      </c>
      <c r="F34" s="32" t="str">
        <f>ฉบับนักเรียน!E34</f>
        <v>หญิง</v>
      </c>
      <c r="G34" s="65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5">
        <f t="shared" si="5"/>
        <v>0</v>
      </c>
      <c r="R34" s="65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6">
      <c r="A35" s="3"/>
      <c r="B35" s="26" t="s">
        <v>42</v>
      </c>
      <c r="C35" s="50" t="str">
        <f>ฉบับครู!B35</f>
        <v>3/12</v>
      </c>
      <c r="D35" s="55">
        <f>ฉบับนักเรียน!C35</f>
        <v>44611</v>
      </c>
      <c r="E35" s="58" t="str">
        <f>ฉบับนักเรียน!D35</f>
        <v>เด็กหญิงศรัณพร  ศิริสุข</v>
      </c>
      <c r="F35" s="32" t="str">
        <f>ฉบับนักเรียน!E35</f>
        <v>หญิง</v>
      </c>
      <c r="G35" s="65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5">
        <f t="shared" si="5"/>
        <v>0</v>
      </c>
      <c r="R35" s="65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6">
      <c r="A36" s="3"/>
      <c r="B36" s="26" t="s">
        <v>43</v>
      </c>
      <c r="C36" s="50" t="str">
        <f>ฉบับครู!B36</f>
        <v>3/12</v>
      </c>
      <c r="D36" s="55">
        <f>ฉบับนักเรียน!C36</f>
        <v>44612</v>
      </c>
      <c r="E36" s="58" t="str">
        <f>ฉบับนักเรียน!D36</f>
        <v>เด็กหญิงสุธีธิดา  ภาคมฤค</v>
      </c>
      <c r="F36" s="32" t="str">
        <f>ฉบับนักเรียน!E36</f>
        <v>หญิง</v>
      </c>
      <c r="G36" s="65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5">
        <f t="shared" si="5"/>
        <v>0</v>
      </c>
      <c r="R36" s="65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6">
      <c r="A37" s="3"/>
      <c r="B37" s="26" t="s">
        <v>44</v>
      </c>
      <c r="C37" s="50" t="str">
        <f>ฉบับครู!B37</f>
        <v>3/12</v>
      </c>
      <c r="D37" s="55">
        <f>ฉบับนักเรียน!C37</f>
        <v>44613</v>
      </c>
      <c r="E37" s="58" t="str">
        <f>ฉบับนักเรียน!D37</f>
        <v>เด็กหญิงสุพิชญา  กุลเผือก</v>
      </c>
      <c r="F37" s="32" t="str">
        <f>ฉบับนักเรียน!E37</f>
        <v>หญิง</v>
      </c>
      <c r="G37" s="65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5">
        <f t="shared" si="5"/>
        <v>0</v>
      </c>
      <c r="R37" s="65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6">
      <c r="A38" s="3"/>
      <c r="B38" s="26" t="s">
        <v>45</v>
      </c>
      <c r="C38" s="50" t="str">
        <f>ฉบับครู!B38</f>
        <v>3/12</v>
      </c>
      <c r="D38" s="55">
        <f>ฉบับนักเรียน!C38</f>
        <v>44698</v>
      </c>
      <c r="E38" s="58" t="str">
        <f>ฉบับนักเรียน!D38</f>
        <v>เด็กหญิงนภัสวรรณ  เอิบสุข</v>
      </c>
      <c r="F38" s="32" t="str">
        <f>ฉบับนักเรียน!E38</f>
        <v>หญิง</v>
      </c>
      <c r="G38" s="65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5">
        <f t="shared" si="5"/>
        <v>0</v>
      </c>
      <c r="R38" s="65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6">
      <c r="A39" s="3"/>
      <c r="B39" s="26" t="s">
        <v>46</v>
      </c>
      <c r="C39" s="50" t="str">
        <f>ฉบับครู!B39</f>
        <v>3/12</v>
      </c>
      <c r="D39" s="55">
        <f>ฉบับนักเรียน!C39</f>
        <v>44779</v>
      </c>
      <c r="E39" s="58" t="str">
        <f>ฉบับนักเรียน!D39</f>
        <v>เด็กหญิงณิชชิศา  เดชาจือเกร็ด</v>
      </c>
      <c r="F39" s="32" t="str">
        <f>ฉบับนักเรียน!E39</f>
        <v>หญิง</v>
      </c>
      <c r="G39" s="65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5">
        <f t="shared" si="5"/>
        <v>0</v>
      </c>
      <c r="R39" s="65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6">
      <c r="A40" s="3"/>
      <c r="B40" s="26" t="s">
        <v>47</v>
      </c>
      <c r="C40" s="50" t="str">
        <f>ฉบับครู!B40</f>
        <v>3/12</v>
      </c>
      <c r="D40" s="55">
        <f>ฉบับนักเรียน!C40</f>
        <v>44844</v>
      </c>
      <c r="E40" s="58" t="str">
        <f>ฉบับนักเรียน!D40</f>
        <v>เด็กหญิงอชิรญาณ์  อุตรมาตย์</v>
      </c>
      <c r="F40" s="32" t="str">
        <f>ฉบับนักเรียน!E40</f>
        <v>หญิง</v>
      </c>
      <c r="G40" s="65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5">
        <f t="shared" si="5"/>
        <v>0</v>
      </c>
      <c r="R40" s="65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5.75" customHeight="1" x14ac:dyDescent="0.5">
      <c r="A41" s="3"/>
      <c r="B41" s="4"/>
      <c r="C41" s="11"/>
      <c r="D41" s="2"/>
      <c r="E41" s="8"/>
      <c r="F41" s="5"/>
      <c r="G41" s="12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5.75" customHeight="1" x14ac:dyDescent="0.5">
      <c r="A42" s="3"/>
      <c r="B42" s="4"/>
      <c r="C42" s="11"/>
      <c r="D42" s="2"/>
      <c r="E42" s="8"/>
      <c r="F42" s="5"/>
      <c r="G42" s="12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s="52" customFormat="1" ht="15.75" customHeight="1" x14ac:dyDescent="0.6">
      <c r="A43" s="46"/>
      <c r="B43" s="67"/>
      <c r="C43" s="73"/>
      <c r="D43" s="51"/>
      <c r="E43" s="59"/>
      <c r="F43" s="60"/>
      <c r="G43" s="74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s="52" customFormat="1" ht="15.75" customHeight="1" x14ac:dyDescent="0.6">
      <c r="A44" s="46"/>
      <c r="B44" s="67"/>
      <c r="C44" s="73"/>
      <c r="D44" s="51"/>
      <c r="E44" s="59"/>
      <c r="F44" s="60"/>
      <c r="G44" s="74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s="52" customFormat="1" ht="15.75" customHeight="1" x14ac:dyDescent="0.6">
      <c r="A45" s="46"/>
      <c r="B45" s="67"/>
      <c r="C45" s="73"/>
      <c r="D45" s="51"/>
      <c r="E45" s="59"/>
      <c r="F45" s="60"/>
      <c r="G45" s="74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s="52" customFormat="1" ht="15.75" customHeight="1" x14ac:dyDescent="0.6">
      <c r="A46" s="46"/>
      <c r="B46" s="75"/>
      <c r="C46" s="76"/>
      <c r="D46" s="77"/>
      <c r="E46" s="59"/>
      <c r="F46" s="60"/>
      <c r="G46" s="74"/>
      <c r="H46" s="60"/>
      <c r="I46" s="60"/>
      <c r="J46" s="60"/>
      <c r="K46" s="60"/>
      <c r="L46" s="60"/>
      <c r="M46" s="60"/>
      <c r="N46" s="60"/>
      <c r="O46" s="60"/>
      <c r="P46" s="75"/>
      <c r="Q46" s="60"/>
      <c r="R46" s="60"/>
      <c r="S46" s="60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s="52" customFormat="1" ht="15.75" customHeight="1" x14ac:dyDescent="0.6">
      <c r="A47" s="46"/>
      <c r="B47" s="75"/>
      <c r="C47" s="76"/>
      <c r="D47" s="51" t="str">
        <f>report1!D56</f>
        <v>(ลงชื่อ)</v>
      </c>
      <c r="E47" s="59"/>
      <c r="F47" s="60"/>
      <c r="G47" s="74"/>
      <c r="H47" s="60"/>
      <c r="I47" s="60"/>
      <c r="J47" s="60"/>
      <c r="K47" s="60"/>
      <c r="L47" s="60" t="str">
        <f>report1!L56</f>
        <v xml:space="preserve">                 (ลงชื่อ)</v>
      </c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75"/>
      <c r="C48" s="76"/>
      <c r="D48" s="51"/>
      <c r="E48" s="60" t="str">
        <f>report1!E57</f>
        <v>นางสาวศรัญญา อยู่สุข</v>
      </c>
      <c r="F48" s="60"/>
      <c r="G48" s="74"/>
      <c r="H48" s="60"/>
      <c r="I48" s="60"/>
      <c r="J48" s="60"/>
      <c r="K48" s="60"/>
      <c r="L48" s="60"/>
      <c r="M48" s="60"/>
      <c r="N48" s="103" t="str">
        <f>report1!N57</f>
        <v>นางสาวพิชชาภา หารไชย</v>
      </c>
      <c r="O48" s="96"/>
      <c r="P48" s="96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75"/>
      <c r="C49" s="76"/>
      <c r="D49" s="51"/>
      <c r="E49" s="60" t="str">
        <f>report1!E58</f>
        <v xml:space="preserve">      ครูที่ปรึกษา</v>
      </c>
      <c r="F49" s="60"/>
      <c r="G49" s="74"/>
      <c r="H49" s="60"/>
      <c r="I49" s="60"/>
      <c r="J49" s="60"/>
      <c r="K49" s="60"/>
      <c r="L49" s="60"/>
      <c r="M49" s="60"/>
      <c r="N49" s="103" t="str">
        <f>report1!N58</f>
        <v>ครูที่ปรึกษา</v>
      </c>
      <c r="O49" s="96"/>
      <c r="P49" s="96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5"/>
      <c r="C50" s="76"/>
      <c r="D50" s="77"/>
      <c r="E50" s="59"/>
      <c r="F50" s="60"/>
      <c r="G50" s="74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5.75" customHeight="1" x14ac:dyDescent="0.5">
      <c r="A51" s="3"/>
      <c r="B51" s="13"/>
      <c r="C51" s="14"/>
      <c r="D51" s="16"/>
      <c r="E51" s="17"/>
      <c r="F51" s="15"/>
      <c r="G51" s="18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5.75" customHeight="1" x14ac:dyDescent="0.5">
      <c r="A52" s="3"/>
      <c r="B52" s="13"/>
      <c r="C52" s="14"/>
      <c r="D52" s="16"/>
      <c r="E52" s="17"/>
      <c r="F52" s="15"/>
      <c r="G52" s="18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5.75" customHeight="1" x14ac:dyDescent="0.5">
      <c r="A53" s="3"/>
      <c r="B53" s="13"/>
      <c r="C53" s="14"/>
      <c r="D53" s="16"/>
      <c r="E53" s="17"/>
      <c r="F53" s="15"/>
      <c r="G53" s="18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5.75" customHeight="1" x14ac:dyDescent="0.5">
      <c r="A54" s="3"/>
      <c r="B54" s="13"/>
      <c r="C54" s="14"/>
      <c r="D54" s="16"/>
      <c r="E54" s="17"/>
      <c r="F54" s="15"/>
      <c r="G54" s="18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8.75" customHeight="1" x14ac:dyDescent="0.5">
      <c r="A58" s="10"/>
      <c r="B58" s="13"/>
      <c r="C58" s="13"/>
      <c r="D58" s="19"/>
      <c r="E58" s="20"/>
      <c r="F58" s="13"/>
      <c r="G58" s="21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8.75" customHeight="1" x14ac:dyDescent="0.5">
      <c r="A59" s="3"/>
      <c r="B59" s="3"/>
      <c r="C59" s="3"/>
      <c r="D59" s="6"/>
      <c r="E59" s="3"/>
      <c r="F59" s="3"/>
      <c r="G59" s="22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8.75" customHeight="1" x14ac:dyDescent="0.5">
      <c r="A60" s="3"/>
      <c r="B60" s="3"/>
      <c r="C60" s="3"/>
      <c r="D60" s="6"/>
      <c r="E60" s="6"/>
      <c r="F60" s="3"/>
      <c r="G60" s="22"/>
      <c r="H60" s="3"/>
      <c r="I60" s="3"/>
      <c r="J60" s="3"/>
      <c r="K60" s="3"/>
      <c r="L60" s="3"/>
      <c r="M60" s="3"/>
      <c r="N60" s="109"/>
      <c r="O60" s="110"/>
      <c r="P60" s="110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8.75" customHeight="1" x14ac:dyDescent="0.5">
      <c r="A61" s="3"/>
      <c r="B61" s="3"/>
      <c r="C61" s="3"/>
      <c r="D61" s="6"/>
      <c r="E61" s="6"/>
      <c r="F61" s="3"/>
      <c r="G61" s="22"/>
      <c r="H61" s="3"/>
      <c r="I61" s="3"/>
      <c r="J61" s="3"/>
      <c r="K61" s="3"/>
      <c r="L61" s="3"/>
      <c r="M61" s="17"/>
      <c r="N61" s="109"/>
      <c r="O61" s="110"/>
      <c r="P61" s="110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22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22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22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</sheetData>
  <mergeCells count="7">
    <mergeCell ref="N60:P60"/>
    <mergeCell ref="N61:P61"/>
    <mergeCell ref="B2:F2"/>
    <mergeCell ref="H2:S2"/>
    <mergeCell ref="B3:F3"/>
    <mergeCell ref="N48:P48"/>
    <mergeCell ref="N49:P49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topLeftCell="A37" zoomScale="80" zoomScaleNormal="80" workbookViewId="0">
      <selection activeCell="B53" sqref="B53:E53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12" t="s">
        <v>88</v>
      </c>
      <c r="C1" s="113"/>
      <c r="D1" s="113"/>
      <c r="E1" s="113"/>
      <c r="F1" s="113"/>
      <c r="G1" s="113"/>
      <c r="H1" s="113"/>
      <c r="I1" s="112" t="s">
        <v>99</v>
      </c>
      <c r="J1" s="113"/>
      <c r="K1" s="66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COUNTIF(summary!H5:'summary'!H57,"=ปกติ")</f>
        <v>36</v>
      </c>
      <c r="E10" s="46">
        <f>COUNTIF(summary!J5:'summary'!J57,"=ปกติ")</f>
        <v>36</v>
      </c>
      <c r="F10" s="46">
        <f>COUNTIF(summary!L5:'summary'!L57,"=ปกติ")</f>
        <v>36</v>
      </c>
      <c r="G10" s="46">
        <f>COUNTIF(summary!N5:'summary'!N57,"=ปกติ")</f>
        <v>36</v>
      </c>
      <c r="H10" s="51" t="s">
        <v>94</v>
      </c>
      <c r="I10" s="46">
        <f>COUNTIF(summary!P5:'summary'!P57,"=มีจุดแข็ง")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COUNTIF(summary!H5:'summary'!H57,"=เสี่ยง")</f>
        <v>0</v>
      </c>
      <c r="E11" s="46">
        <f>COUNTIF(summary!J5:'summary'!J57,"=เสี่ยง")</f>
        <v>0</v>
      </c>
      <c r="F11" s="46">
        <f>COUNTIF(summary!L5:'summary'!L57,"=เสี่ยง")</f>
        <v>0</v>
      </c>
      <c r="G11" s="46">
        <f>COUNTIF(summary!N5:'summary'!N57,"=เสี่ยง")</f>
        <v>0</v>
      </c>
      <c r="H11" s="46" t="s">
        <v>96</v>
      </c>
      <c r="I11" s="46">
        <f>COUNTIF(summary!P5:'summary'!P57,"=ไม่มีจุดแข็ง")</f>
        <v>36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COUNTIF(summary!H5:'summary'!H57,"=มีปัญหา")</f>
        <v>0</v>
      </c>
      <c r="E12" s="46">
        <f>COUNTIF(summary!J5:'summary'!J57,"=มีปัญหา")</f>
        <v>0</v>
      </c>
      <c r="F12" s="46">
        <f>COUNTIF(summary!L5:'summary'!L57,"=มีปัญหา")</f>
        <v>0</v>
      </c>
      <c r="G12" s="46">
        <f>COUNTIF(summary!N5:'summary'!N57,"=มีปัญหา")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COUNTIF(summary!S5:'summary'!S57,"=ปกติ")</f>
        <v>36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COUNTIF(summary!S5:'summary'!S57,"=เสี่ยง")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COUNTIF(summary!S5:'summary'!S57,"=มีปัญหา")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102" t="s">
        <v>62</v>
      </c>
      <c r="C51" s="96"/>
      <c r="D51" s="96"/>
      <c r="E51" s="96"/>
      <c r="F51" s="46"/>
      <c r="G51" s="102" t="s">
        <v>62</v>
      </c>
      <c r="H51" s="96"/>
      <c r="I51" s="96"/>
      <c r="J51" s="9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95" t="str">
        <f>summary!E48</f>
        <v>นางสาวศรัญญา อยู่สุข</v>
      </c>
      <c r="C52" s="96"/>
      <c r="D52" s="96"/>
      <c r="E52" s="96"/>
      <c r="F52" s="46"/>
      <c r="G52" s="95" t="str">
        <f>summary!N48</f>
        <v>นางสาวพิชชาภา หารไชย</v>
      </c>
      <c r="H52" s="96"/>
      <c r="I52" s="96"/>
      <c r="J52" s="9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95" t="s">
        <v>63</v>
      </c>
      <c r="C53" s="96"/>
      <c r="D53" s="96"/>
      <c r="E53" s="96"/>
      <c r="F53" s="46"/>
      <c r="G53" s="95" t="s">
        <v>63</v>
      </c>
      <c r="H53" s="96"/>
      <c r="I53" s="96"/>
      <c r="J53" s="9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53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7" t="s">
        <v>0</v>
      </c>
      <c r="B2" s="98"/>
      <c r="C2" s="98"/>
      <c r="D2" s="98"/>
      <c r="E2" s="99"/>
      <c r="F2" s="100" t="s">
        <v>64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42"/>
      <c r="AF2" s="92" t="s">
        <v>2</v>
      </c>
      <c r="AG2" s="43"/>
      <c r="AH2" s="43"/>
      <c r="AI2" s="92" t="s">
        <v>3</v>
      </c>
      <c r="AJ2" s="43"/>
      <c r="AK2" s="43"/>
      <c r="AL2" s="43"/>
      <c r="AM2" s="92" t="s">
        <v>4</v>
      </c>
      <c r="AN2" s="43"/>
      <c r="AO2" s="43"/>
      <c r="AP2" s="43"/>
      <c r="AQ2" s="92" t="s">
        <v>5</v>
      </c>
      <c r="AR2" s="43"/>
      <c r="AS2" s="92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7" t="str">
        <f>ฉบับนักเรียน!A3</f>
        <v>นางสาวศรัญญา อยู่สุข  นางสาวพิชชาภา หารไชย</v>
      </c>
      <c r="B3" s="98"/>
      <c r="C3" s="98"/>
      <c r="D3" s="98"/>
      <c r="E3" s="99"/>
      <c r="F3" s="97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42"/>
      <c r="AF3" s="93"/>
      <c r="AG3" s="43"/>
      <c r="AH3" s="43"/>
      <c r="AI3" s="93"/>
      <c r="AJ3" s="43"/>
      <c r="AK3" s="43"/>
      <c r="AL3" s="43"/>
      <c r="AM3" s="93"/>
      <c r="AN3" s="43"/>
      <c r="AO3" s="43"/>
      <c r="AP3" s="43"/>
      <c r="AQ3" s="93"/>
      <c r="AR3" s="43"/>
      <c r="AS3" s="93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94"/>
      <c r="AG4" s="43"/>
      <c r="AH4" s="43"/>
      <c r="AI4" s="94"/>
      <c r="AJ4" s="43"/>
      <c r="AK4" s="43"/>
      <c r="AL4" s="43"/>
      <c r="AM4" s="94"/>
      <c r="AN4" s="43"/>
      <c r="AO4" s="43"/>
      <c r="AP4" s="43"/>
      <c r="AQ4" s="94"/>
      <c r="AR4" s="43"/>
      <c r="AS4" s="94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136</v>
      </c>
      <c r="C5" s="114">
        <v>44579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0">
        <f t="shared" ref="AE5:AE49" si="0">H5+M5+R5+U5+AC5</f>
        <v>0</v>
      </c>
      <c r="AF5" s="44">
        <f t="shared" ref="AF5:AF40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0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0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0" si="12">SUM(K5,P5,S5,X5,AB5)</f>
        <v>0</v>
      </c>
      <c r="AR5" s="44">
        <f t="shared" ref="AR5:AR48" si="13">F5+I5+N5+V5+Y5</f>
        <v>0</v>
      </c>
      <c r="AS5" s="44">
        <f t="shared" ref="AS5:AS40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136</v>
      </c>
      <c r="C6" s="114">
        <v>44581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136</v>
      </c>
      <c r="C7" s="114">
        <v>44582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136</v>
      </c>
      <c r="C8" s="114">
        <v>44584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136</v>
      </c>
      <c r="C9" s="114">
        <v>44585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136</v>
      </c>
      <c r="C10" s="114">
        <v>44586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136</v>
      </c>
      <c r="C11" s="114">
        <v>44587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136</v>
      </c>
      <c r="C12" s="114">
        <v>44588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136</v>
      </c>
      <c r="C13" s="114">
        <v>44589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136</v>
      </c>
      <c r="C14" s="115">
        <v>44763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136</v>
      </c>
      <c r="C15" s="114">
        <v>44590</v>
      </c>
      <c r="D15" s="30" t="s">
        <v>110</v>
      </c>
      <c r="E15" s="26" t="s">
        <v>68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136</v>
      </c>
      <c r="C16" s="114">
        <v>44591</v>
      </c>
      <c r="D16" s="30" t="s">
        <v>111</v>
      </c>
      <c r="E16" s="26" t="s">
        <v>68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136</v>
      </c>
      <c r="C17" s="114">
        <v>44592</v>
      </c>
      <c r="D17" s="30" t="s">
        <v>112</v>
      </c>
      <c r="E17" s="26" t="s">
        <v>68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136</v>
      </c>
      <c r="C18" s="114">
        <v>44593</v>
      </c>
      <c r="D18" s="30" t="s">
        <v>113</v>
      </c>
      <c r="E18" s="26" t="s">
        <v>68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136</v>
      </c>
      <c r="C19" s="114">
        <v>44594</v>
      </c>
      <c r="D19" s="30" t="s">
        <v>114</v>
      </c>
      <c r="E19" s="26" t="s">
        <v>68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136</v>
      </c>
      <c r="C20" s="114">
        <v>44595</v>
      </c>
      <c r="D20" s="30" t="s">
        <v>115</v>
      </c>
      <c r="E20" s="26" t="s">
        <v>68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136</v>
      </c>
      <c r="C21" s="114">
        <v>44596</v>
      </c>
      <c r="D21" s="30" t="s">
        <v>116</v>
      </c>
      <c r="E21" s="26" t="s">
        <v>68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136</v>
      </c>
      <c r="C22" s="114">
        <v>44597</v>
      </c>
      <c r="D22" s="30" t="s">
        <v>117</v>
      </c>
      <c r="E22" s="26" t="s">
        <v>68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136</v>
      </c>
      <c r="C23" s="114">
        <v>44598</v>
      </c>
      <c r="D23" s="30" t="s">
        <v>118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136</v>
      </c>
      <c r="C24" s="114">
        <v>44599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136</v>
      </c>
      <c r="C25" s="114">
        <v>44600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136</v>
      </c>
      <c r="C26" s="114">
        <v>44601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136</v>
      </c>
      <c r="C27" s="114">
        <v>44602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136</v>
      </c>
      <c r="C28" s="114">
        <v>44603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136</v>
      </c>
      <c r="C29" s="114">
        <v>44604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136</v>
      </c>
      <c r="C30" s="114">
        <v>44605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136</v>
      </c>
      <c r="C31" s="114">
        <v>44606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136</v>
      </c>
      <c r="C32" s="114">
        <v>44608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136</v>
      </c>
      <c r="C33" s="114">
        <v>44609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136</v>
      </c>
      <c r="C34" s="114">
        <v>44610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136</v>
      </c>
      <c r="C35" s="114">
        <v>44611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136</v>
      </c>
      <c r="C36" s="114">
        <v>44612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136</v>
      </c>
      <c r="C37" s="114">
        <v>44613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136</v>
      </c>
      <c r="C38" s="115">
        <v>44698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136</v>
      </c>
      <c r="C39" s="115">
        <v>44779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136</v>
      </c>
      <c r="C40" s="115">
        <v>44844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/>
      <c r="B41" s="45"/>
      <c r="C41" s="78"/>
      <c r="D41" s="30"/>
      <c r="E41" s="26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/>
      <c r="B42" s="45"/>
      <c r="C42" s="78"/>
      <c r="D42" s="30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/>
      <c r="B43" s="45"/>
      <c r="C43" s="78"/>
      <c r="D43" s="30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/>
      <c r="B44" s="45"/>
      <c r="C44" s="78"/>
      <c r="D44" s="30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2" t="s">
        <v>62</v>
      </c>
      <c r="D56" s="96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2" t="s">
        <v>62</v>
      </c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3" t="s">
        <v>137</v>
      </c>
      <c r="D57" s="104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5"/>
      <c r="P57" s="96"/>
      <c r="Q57" s="96"/>
      <c r="R57" s="46"/>
      <c r="S57" s="95" t="s">
        <v>138</v>
      </c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5" t="s">
        <v>63</v>
      </c>
      <c r="D58" s="96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103"/>
      <c r="P58" s="96"/>
      <c r="Q58" s="96"/>
      <c r="R58" s="46"/>
      <c r="S58" s="95" t="s">
        <v>63</v>
      </c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50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5" t="s">
        <v>0</v>
      </c>
      <c r="B2" s="98"/>
      <c r="C2" s="98"/>
      <c r="D2" s="98"/>
      <c r="E2" s="99"/>
      <c r="F2" s="106" t="s">
        <v>69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30"/>
      <c r="AF2" s="92" t="s">
        <v>2</v>
      </c>
      <c r="AG2" s="43"/>
      <c r="AH2" s="43"/>
      <c r="AI2" s="92" t="s">
        <v>3</v>
      </c>
      <c r="AJ2" s="43"/>
      <c r="AK2" s="43"/>
      <c r="AL2" s="43"/>
      <c r="AM2" s="92" t="s">
        <v>4</v>
      </c>
      <c r="AN2" s="43"/>
      <c r="AO2" s="43"/>
      <c r="AP2" s="43"/>
      <c r="AQ2" s="92" t="s">
        <v>5</v>
      </c>
      <c r="AR2" s="43"/>
      <c r="AS2" s="92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7" t="str">
        <f>ฉบับนักเรียน!A3</f>
        <v>นางสาวศรัญญา อยู่สุข  นางสาวพิชชาภา หารไชย</v>
      </c>
      <c r="B3" s="98"/>
      <c r="C3" s="98"/>
      <c r="D3" s="98"/>
      <c r="E3" s="99"/>
      <c r="F3" s="105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30"/>
      <c r="AF3" s="93"/>
      <c r="AG3" s="43"/>
      <c r="AH3" s="43"/>
      <c r="AI3" s="93"/>
      <c r="AJ3" s="43"/>
      <c r="AK3" s="43"/>
      <c r="AL3" s="43"/>
      <c r="AM3" s="93"/>
      <c r="AN3" s="43"/>
      <c r="AO3" s="43"/>
      <c r="AP3" s="43"/>
      <c r="AQ3" s="93"/>
      <c r="AR3" s="43"/>
      <c r="AS3" s="93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94"/>
      <c r="AG4" s="43"/>
      <c r="AH4" s="43"/>
      <c r="AI4" s="94"/>
      <c r="AJ4" s="43"/>
      <c r="AK4" s="43"/>
      <c r="AL4" s="43"/>
      <c r="AM4" s="94"/>
      <c r="AN4" s="43"/>
      <c r="AO4" s="43"/>
      <c r="AP4" s="43"/>
      <c r="AQ4" s="94"/>
      <c r="AR4" s="43"/>
      <c r="AS4" s="94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3/12</v>
      </c>
      <c r="C5" s="55">
        <f>ฉบับนักเรียน!C5</f>
        <v>44579</v>
      </c>
      <c r="D5" s="56" t="str">
        <f>ฉบับครู!D5</f>
        <v>เด็กชายกวี  เจริญผล</v>
      </c>
      <c r="E5" s="26" t="str">
        <f>ฉบับนักเรียน!E5</f>
        <v>ชาย</v>
      </c>
      <c r="F5" s="69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0" si="1">SUM(H5,M5,R5,U5,AC5)</f>
        <v>0</v>
      </c>
      <c r="AG5" s="26" t="b">
        <f t="shared" ref="AG5:AG40" si="2">IF(L5=3,1,IF(L5=2,2,IF(L5=1,3)))</f>
        <v>0</v>
      </c>
      <c r="AH5" s="26">
        <f t="shared" ref="AH5:AH40" si="3">J5+L5+Q5+W5+AA5</f>
        <v>0</v>
      </c>
      <c r="AI5" s="26">
        <f t="shared" ref="AI5:AI40" si="4">SUM(J5,L5,Q5,W5,AA5)</f>
        <v>0</v>
      </c>
      <c r="AJ5" s="26" t="b">
        <f t="shared" ref="AJ5:AJ40" si="5">IF(Z5=3,1,IF(Z5=2,2,IF(Z5=1,3)))</f>
        <v>0</v>
      </c>
      <c r="AK5" s="26" t="b">
        <f t="shared" ref="AK5:AK40" si="6">IF(AD5=3,1,IF(AD5=2,2,IF(AD5=1,3)))</f>
        <v>0</v>
      </c>
      <c r="AL5" s="26">
        <f t="shared" ref="AL5:AL40" si="7">G5+O5+T5+Z5+AD5</f>
        <v>0</v>
      </c>
      <c r="AM5" s="26">
        <f t="shared" ref="AM5:AM40" si="8">SUM(G5,O5,T5,Z5,AD5)</f>
        <v>0</v>
      </c>
      <c r="AN5" s="26" t="b">
        <f t="shared" ref="AN5:AN40" si="9">IF(P5=3,1,IF(P5=2,2,IF(P5=1,3)))</f>
        <v>0</v>
      </c>
      <c r="AO5" s="26" t="b">
        <f t="shared" ref="AO5:AO40" si="10">IF(S5=3,1,IF(S5=2,2,IF(S5=1,3)))</f>
        <v>0</v>
      </c>
      <c r="AP5" s="26">
        <f t="shared" ref="AP5:AP40" si="11">K5+P5+S5+X5+AB5</f>
        <v>0</v>
      </c>
      <c r="AQ5" s="26">
        <f t="shared" ref="AQ5:AQ40" si="12">SUM(K5,P5,S5,X5,AB5)</f>
        <v>0</v>
      </c>
      <c r="AR5" s="26">
        <f t="shared" ref="AR5:AR40" si="13">F5+I5+N5+V5+Y5</f>
        <v>0</v>
      </c>
      <c r="AS5" s="26">
        <f t="shared" ref="AS5:AS40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3/12</v>
      </c>
      <c r="C6" s="55">
        <f>ฉบับนักเรียน!C6</f>
        <v>44581</v>
      </c>
      <c r="D6" s="58" t="str">
        <f>ฉบับนักเรียน!D6</f>
        <v>เด็กชายญาณวัฒน์  ทองประจง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3/12</v>
      </c>
      <c r="C7" s="55">
        <f>ฉบับนักเรียน!C7</f>
        <v>44582</v>
      </c>
      <c r="D7" s="58" t="str">
        <f>ฉบับนักเรียน!D7</f>
        <v>เด็กชายนพรุจ  ทรัพย์สินมั่นคง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3/12</v>
      </c>
      <c r="C8" s="55">
        <f>ฉบับนักเรียน!C8</f>
        <v>44584</v>
      </c>
      <c r="D8" s="58" t="str">
        <f>ฉบับนักเรียน!D8</f>
        <v>เด็กชายปัณณ์  จิตต์การุณย์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3/12</v>
      </c>
      <c r="C9" s="55">
        <f>ฉบับนักเรียน!C9</f>
        <v>44585</v>
      </c>
      <c r="D9" s="58" t="str">
        <f>ฉบับนักเรียน!D9</f>
        <v>เด็กชายพีรวัส  ก้อนมณี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3/12</v>
      </c>
      <c r="C10" s="55">
        <f>ฉบับนักเรียน!C10</f>
        <v>44586</v>
      </c>
      <c r="D10" s="58" t="str">
        <f>ฉบับนักเรียน!D10</f>
        <v>เด็กชายรณกร  สอยเหลือง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3/12</v>
      </c>
      <c r="C11" s="55">
        <f>ฉบับนักเรียน!C11</f>
        <v>44587</v>
      </c>
      <c r="D11" s="58" t="str">
        <f>ฉบับนักเรียน!D11</f>
        <v>เด็กชายศุภกร  คุ้มกัน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3/12</v>
      </c>
      <c r="C12" s="55">
        <f>ฉบับนักเรียน!C12</f>
        <v>44588</v>
      </c>
      <c r="D12" s="58" t="str">
        <f>ฉบับนักเรียน!D12</f>
        <v>เด็กชายอัชวิน  เที่ยงกระโทก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3/12</v>
      </c>
      <c r="C13" s="55">
        <f>ฉบับนักเรียน!C13</f>
        <v>44589</v>
      </c>
      <c r="D13" s="58" t="str">
        <f>ฉบับนักเรียน!D13</f>
        <v>เด็กชายอัศวิน  รัตนกิจเจริญ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3/12</v>
      </c>
      <c r="C14" s="55">
        <f>ฉบับนักเรียน!C14</f>
        <v>44763</v>
      </c>
      <c r="D14" s="58" t="str">
        <f>ฉบับนักเรียน!D14</f>
        <v>เด็กชายณัฐดนัย  บุ้งทอง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3/12</v>
      </c>
      <c r="C15" s="55">
        <f>ฉบับนักเรียน!C15</f>
        <v>44590</v>
      </c>
      <c r="D15" s="58" t="str">
        <f>ฉบับนักเรียน!D15</f>
        <v>เด็กหญิงกวินธิดา  รื่นสุข</v>
      </c>
      <c r="E15" s="26" t="str">
        <f>ฉบับนักเรียน!E15</f>
        <v>หญิง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3/12</v>
      </c>
      <c r="C16" s="55">
        <f>ฉบับนักเรียน!C16</f>
        <v>44591</v>
      </c>
      <c r="D16" s="58" t="str">
        <f>ฉบับนักเรียน!D16</f>
        <v>เด็กหญิงกัญจณ์ณิกข์  ต่อรัตนวัฒนา</v>
      </c>
      <c r="E16" s="26" t="str">
        <f>ฉบับนักเรียน!E16</f>
        <v>หญิง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3/12</v>
      </c>
      <c r="C17" s="55">
        <f>ฉบับนักเรียน!C17</f>
        <v>44592</v>
      </c>
      <c r="D17" s="58" t="str">
        <f>ฉบับนักเรียน!D17</f>
        <v>เด็กหญิงกันติชญา  เทศนอก</v>
      </c>
      <c r="E17" s="26" t="str">
        <f>ฉบับนักเรียน!E17</f>
        <v>หญิง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3/12</v>
      </c>
      <c r="C18" s="55">
        <f>ฉบับนักเรียน!C18</f>
        <v>44593</v>
      </c>
      <c r="D18" s="58" t="str">
        <f>ฉบับนักเรียน!D18</f>
        <v>เด็กหญิงกีรติ  ม่วงดี</v>
      </c>
      <c r="E18" s="26" t="str">
        <f>ฉบับนักเรียน!E18</f>
        <v>หญิง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3/12</v>
      </c>
      <c r="C19" s="55">
        <f>ฉบับนักเรียน!C19</f>
        <v>44594</v>
      </c>
      <c r="D19" s="58" t="str">
        <f>ฉบับนักเรียน!D19</f>
        <v>เด็กหญิงขวัญพิชชา  สุทธคุณ</v>
      </c>
      <c r="E19" s="26" t="str">
        <f>ฉบับนักเรียน!E19</f>
        <v>หญิง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3/12</v>
      </c>
      <c r="C20" s="55">
        <f>ฉบับนักเรียน!C20</f>
        <v>44595</v>
      </c>
      <c r="D20" s="58" t="str">
        <f>ฉบับนักเรียน!D20</f>
        <v>เด็กหญิงชนมน  พักคง</v>
      </c>
      <c r="E20" s="26" t="str">
        <f>ฉบับนักเรียน!E20</f>
        <v>หญิง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3/12</v>
      </c>
      <c r="C21" s="55">
        <f>ฉบับนักเรียน!C21</f>
        <v>44596</v>
      </c>
      <c r="D21" s="58" t="str">
        <f>ฉบับนักเรียน!D21</f>
        <v>เด็กหญิงชนิกานต์  วรรณธรรม</v>
      </c>
      <c r="E21" s="26" t="str">
        <f>ฉบับนักเรียน!E21</f>
        <v>หญิง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3/12</v>
      </c>
      <c r="C22" s="55">
        <f>ฉบับนักเรียน!C22</f>
        <v>44597</v>
      </c>
      <c r="D22" s="58" t="str">
        <f>ฉบับนักเรียน!D22</f>
        <v>เด็กหญิงณัฐสินี  สุวรรณรัตน์</v>
      </c>
      <c r="E22" s="26" t="str">
        <f>ฉบับนักเรียน!E22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3/12</v>
      </c>
      <c r="C23" s="55">
        <f>ฉบับนักเรียน!C23</f>
        <v>44598</v>
      </c>
      <c r="D23" s="58" t="str">
        <f>ฉบับนักเรียน!D23</f>
        <v>เด็กหญิงตะวัน  สูดี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3/12</v>
      </c>
      <c r="C24" s="55">
        <f>ฉบับนักเรียน!C24</f>
        <v>44599</v>
      </c>
      <c r="D24" s="58" t="str">
        <f>ฉบับนักเรียน!D24</f>
        <v>เด็กหญิงนนลณีย์  วงศ์เธียรธนา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3/12</v>
      </c>
      <c r="C25" s="55">
        <f>ฉบับนักเรียน!C25</f>
        <v>44600</v>
      </c>
      <c r="D25" s="58" t="str">
        <f>ฉบับนักเรียน!D25</f>
        <v>เด็กหญิงนภัสวรรณ  ประทุมทอง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3/12</v>
      </c>
      <c r="C26" s="55">
        <f>ฉบับนักเรียน!C26</f>
        <v>44601</v>
      </c>
      <c r="D26" s="58" t="str">
        <f>ฉบับนักเรียน!D26</f>
        <v>เด็กหญิงนันท์นภัสร์  เปรมศิริศักดิ์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3/12</v>
      </c>
      <c r="C27" s="55">
        <f>ฉบับนักเรียน!C27</f>
        <v>44602</v>
      </c>
      <c r="D27" s="58" t="str">
        <f>ฉบับนักเรียน!D27</f>
        <v>เด็กหญิงปริยากร  กุยแก้ว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3/12</v>
      </c>
      <c r="C28" s="55">
        <f>ฉบับนักเรียน!C28</f>
        <v>44603</v>
      </c>
      <c r="D28" s="58" t="str">
        <f>ฉบับนักเรียน!D28</f>
        <v>เด็กหญิงปวริศา  มีสุข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3/12</v>
      </c>
      <c r="C29" s="55">
        <f>ฉบับนักเรียน!C29</f>
        <v>44604</v>
      </c>
      <c r="D29" s="58" t="str">
        <f>ฉบับนักเรียน!D29</f>
        <v>เด็กหญิงพิชชาดา  ศุภธีรารักษ์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3/12</v>
      </c>
      <c r="C30" s="55">
        <f>ฉบับนักเรียน!C30</f>
        <v>44605</v>
      </c>
      <c r="D30" s="58" t="str">
        <f>ฉบับนักเรียน!D30</f>
        <v>เด็กหญิงพิชญาภา  เงินส่งแสง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3/12</v>
      </c>
      <c r="C31" s="55">
        <f>ฉบับนักเรียน!C31</f>
        <v>44606</v>
      </c>
      <c r="D31" s="58" t="str">
        <f>ฉบับนักเรียน!D31</f>
        <v>เด็กหญิงพุฒิพร  พฤฒิจิระวงศ์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3/12</v>
      </c>
      <c r="C32" s="55">
        <f>ฉบับนักเรียน!C32</f>
        <v>44608</v>
      </c>
      <c r="D32" s="58" t="str">
        <f>ฉบับนักเรียน!D32</f>
        <v>เด็กหญิงภัทรมน  เลี่ยมดวงแข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3/12</v>
      </c>
      <c r="C33" s="55">
        <f>ฉบับนักเรียน!C33</f>
        <v>44609</v>
      </c>
      <c r="D33" s="58" t="str">
        <f>ฉบับนักเรียน!D33</f>
        <v>เด็กหญิงรสิตา  คำแพทย์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3/12</v>
      </c>
      <c r="C34" s="55">
        <f>ฉบับนักเรียน!C34</f>
        <v>44610</v>
      </c>
      <c r="D34" s="58" t="str">
        <f>ฉบับนักเรียน!D34</f>
        <v>เด็กหญิงวันวิสา  มาประสพ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3/12</v>
      </c>
      <c r="C35" s="55">
        <f>ฉบับนักเรียน!C35</f>
        <v>44611</v>
      </c>
      <c r="D35" s="58" t="str">
        <f>ฉบับนักเรียน!D35</f>
        <v>เด็กหญิงศรัณพร  ศิริสุข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3/12</v>
      </c>
      <c r="C36" s="55">
        <f>ฉบับนักเรียน!C36</f>
        <v>44612</v>
      </c>
      <c r="D36" s="58" t="str">
        <f>ฉบับนักเรียน!D36</f>
        <v>เด็กหญิงสุธีธิดา  ภาคมฤค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3/12</v>
      </c>
      <c r="C37" s="55">
        <f>ฉบับนักเรียน!C37</f>
        <v>44613</v>
      </c>
      <c r="D37" s="58" t="str">
        <f>ฉบับนักเรียน!D37</f>
        <v>เด็กหญิงสุพิชญา  กุลเผือก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3/12</v>
      </c>
      <c r="C38" s="55">
        <f>ฉบับนักเรียน!C38</f>
        <v>44698</v>
      </c>
      <c r="D38" s="58" t="str">
        <f>ฉบับนักเรียน!D38</f>
        <v>เด็กหญิงนภัสวรรณ  เอิบสุข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3/12</v>
      </c>
      <c r="C39" s="55">
        <f>ฉบับนักเรียน!C39</f>
        <v>44779</v>
      </c>
      <c r="D39" s="58" t="str">
        <f>ฉบับนักเรียน!D39</f>
        <v>เด็กหญิงณิชชิศา  เดชาจือเกร็ด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3/12</v>
      </c>
      <c r="C40" s="55">
        <f>ฉบับนักเรียน!C40</f>
        <v>44844</v>
      </c>
      <c r="D40" s="58" t="str">
        <f>ฉบับนักเรียน!D40</f>
        <v>เด็กหญิงอชิรญาณ์  อุตรมาตย์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/>
      <c r="C41" s="55"/>
      <c r="D41" s="58"/>
      <c r="E41" s="26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/>
      <c r="C42" s="55"/>
      <c r="D42" s="58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/>
      <c r="C43" s="55"/>
      <c r="D43" s="58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/>
      <c r="C44" s="55"/>
      <c r="D44" s="58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2"/>
      <c r="D56" s="102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2" t="s">
        <v>62</v>
      </c>
      <c r="D57" s="96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102" t="s">
        <v>62</v>
      </c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103" t="s">
        <v>137</v>
      </c>
      <c r="D58" s="104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95"/>
      <c r="P58" s="96"/>
      <c r="Q58" s="96"/>
      <c r="R58" s="46"/>
      <c r="S58" s="95" t="s">
        <v>138</v>
      </c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95" t="s">
        <v>63</v>
      </c>
      <c r="D59" s="96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103"/>
      <c r="P59" s="96"/>
      <c r="Q59" s="96"/>
      <c r="R59" s="46"/>
      <c r="S59" s="95" t="s">
        <v>63</v>
      </c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9">
    <mergeCell ref="C59:D59"/>
    <mergeCell ref="O59:Q59"/>
    <mergeCell ref="S59:AC59"/>
    <mergeCell ref="C58:D58"/>
    <mergeCell ref="S58:AC58"/>
    <mergeCell ref="AQ2:AQ4"/>
    <mergeCell ref="AS2:AS4"/>
    <mergeCell ref="O58:Q58"/>
    <mergeCell ref="AI2:AI4"/>
    <mergeCell ref="C56:D56"/>
    <mergeCell ref="S56:AC56"/>
    <mergeCell ref="C57:D57"/>
    <mergeCell ref="S57:AC57"/>
    <mergeCell ref="AM2:AM4"/>
    <mergeCell ref="A2:E2"/>
    <mergeCell ref="F2:AD2"/>
    <mergeCell ref="AF2:AF4"/>
    <mergeCell ref="A3:E3"/>
    <mergeCell ref="F3:AD3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34" zoomScale="90" zoomScaleNormal="90" workbookViewId="0">
      <selection activeCell="C41" sqref="C41:S44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7" t="s">
        <v>0</v>
      </c>
      <c r="C2" s="98"/>
      <c r="D2" s="98"/>
      <c r="E2" s="98"/>
      <c r="F2" s="99"/>
      <c r="G2" s="107" t="s">
        <v>70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7" t="str">
        <f>ฉบับนักเรียน!A3</f>
        <v>นางสาวศรัญญา อยู่สุข  นางสาวพิชชาภา หารไชย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3/12</v>
      </c>
      <c r="D5" s="55">
        <f>ฉบับนักเรียน!C5</f>
        <v>44579</v>
      </c>
      <c r="E5" s="58" t="str">
        <f>ฉบับนักเรียน!D5</f>
        <v>เด็กชายกวี  เจริญผล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0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0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0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0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0" si="4">IF(O5&gt;4,"มีจุดแข็ง","ไม่มีจุดแข็ง")</f>
        <v>ไม่มีจุดแข็ง</v>
      </c>
      <c r="Q5" s="24">
        <f t="shared" ref="Q5:Q40" si="5">G5+I5+K5+M5</f>
        <v>0</v>
      </c>
      <c r="R5" s="24">
        <f t="shared" ref="R5:R40" si="6">SUM(G5,I5,K5,M5)</f>
        <v>0</v>
      </c>
      <c r="S5" s="32" t="str">
        <f t="shared" ref="S5:S40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3/12</v>
      </c>
      <c r="D6" s="55">
        <f>ฉบับนักเรียน!C6</f>
        <v>44581</v>
      </c>
      <c r="E6" s="58" t="str">
        <f>ฉบับนักเรียน!D6</f>
        <v>เด็กชายญาณวัฒน์  ทองประจง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3/12</v>
      </c>
      <c r="D7" s="55">
        <f>ฉบับนักเรียน!C7</f>
        <v>44582</v>
      </c>
      <c r="E7" s="58" t="str">
        <f>ฉบับนักเรียน!D7</f>
        <v>เด็กชายนพรุจ  ทรัพย์สินมั่นคง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3/12</v>
      </c>
      <c r="D8" s="55">
        <f>ฉบับนักเรียน!C8</f>
        <v>44584</v>
      </c>
      <c r="E8" s="58" t="str">
        <f>ฉบับนักเรียน!D8</f>
        <v>เด็กชายปัณณ์  จิตต์การุณย์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3/12</v>
      </c>
      <c r="D9" s="55">
        <f>ฉบับนักเรียน!C9</f>
        <v>44585</v>
      </c>
      <c r="E9" s="58" t="str">
        <f>ฉบับนักเรียน!D9</f>
        <v>เด็กชายพีรวัส  ก้อนมณี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3/12</v>
      </c>
      <c r="D10" s="55">
        <f>ฉบับนักเรียน!C10</f>
        <v>44586</v>
      </c>
      <c r="E10" s="58" t="str">
        <f>ฉบับนักเรียน!D10</f>
        <v>เด็กชายรณกร  สอยเหลือง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3/12</v>
      </c>
      <c r="D11" s="55">
        <f>ฉบับนักเรียน!C11</f>
        <v>44587</v>
      </c>
      <c r="E11" s="58" t="str">
        <f>ฉบับนักเรียน!D11</f>
        <v>เด็กชายศุภกร  คุ้มกัน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3/12</v>
      </c>
      <c r="D12" s="55">
        <f>ฉบับนักเรียน!C12</f>
        <v>44588</v>
      </c>
      <c r="E12" s="58" t="str">
        <f>ฉบับนักเรียน!D12</f>
        <v>เด็กชายอัชวิน  เที่ยงกระโทก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3/12</v>
      </c>
      <c r="D13" s="55">
        <f>ฉบับนักเรียน!C13</f>
        <v>44589</v>
      </c>
      <c r="E13" s="58" t="str">
        <f>ฉบับนักเรียน!D13</f>
        <v>เด็กชายอัศวิน  รัตนกิจเจริญ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3/12</v>
      </c>
      <c r="D14" s="55">
        <f>ฉบับนักเรียน!C14</f>
        <v>44763</v>
      </c>
      <c r="E14" s="58" t="str">
        <f>ฉบับนักเรียน!D14</f>
        <v>เด็กชายณัฐดนัย  บุ้งทอง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3/12</v>
      </c>
      <c r="D15" s="55">
        <f>ฉบับนักเรียน!C15</f>
        <v>44590</v>
      </c>
      <c r="E15" s="58" t="str">
        <f>ฉบับนักเรียน!D15</f>
        <v>เด็กหญิงกวินธิดา  รื่นสุข</v>
      </c>
      <c r="F15" s="26" t="str">
        <f>ฉบับนักเรียน!E15</f>
        <v>หญิง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3/12</v>
      </c>
      <c r="D16" s="55">
        <f>ฉบับนักเรียน!C16</f>
        <v>44591</v>
      </c>
      <c r="E16" s="58" t="str">
        <f>ฉบับนักเรียน!D16</f>
        <v>เด็กหญิงกัญจณ์ณิกข์  ต่อรัตนวัฒนา</v>
      </c>
      <c r="F16" s="26" t="str">
        <f>ฉบับนักเรียน!E16</f>
        <v>หญิง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3/12</v>
      </c>
      <c r="D17" s="55">
        <f>ฉบับนักเรียน!C17</f>
        <v>44592</v>
      </c>
      <c r="E17" s="58" t="str">
        <f>ฉบับนักเรียน!D17</f>
        <v>เด็กหญิงกันติชญา  เทศนอก</v>
      </c>
      <c r="F17" s="26" t="str">
        <f>ฉบับนักเรียน!E17</f>
        <v>หญิง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3/12</v>
      </c>
      <c r="D18" s="55">
        <f>ฉบับนักเรียน!C18</f>
        <v>44593</v>
      </c>
      <c r="E18" s="58" t="str">
        <f>ฉบับนักเรียน!D18</f>
        <v>เด็กหญิงกีรติ  ม่วงดี</v>
      </c>
      <c r="F18" s="26" t="str">
        <f>ฉบับนักเรียน!E18</f>
        <v>หญิง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3/12</v>
      </c>
      <c r="D19" s="55">
        <f>ฉบับนักเรียน!C19</f>
        <v>44594</v>
      </c>
      <c r="E19" s="58" t="str">
        <f>ฉบับนักเรียน!D19</f>
        <v>เด็กหญิงขวัญพิชชา  สุทธคุณ</v>
      </c>
      <c r="F19" s="26" t="str">
        <f>ฉบับนักเรียน!E19</f>
        <v>หญิง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3/12</v>
      </c>
      <c r="D20" s="55">
        <f>ฉบับนักเรียน!C20</f>
        <v>44595</v>
      </c>
      <c r="E20" s="58" t="str">
        <f>ฉบับนักเรียน!D20</f>
        <v>เด็กหญิงชนมน  พักคง</v>
      </c>
      <c r="F20" s="26" t="str">
        <f>ฉบับนักเรียน!E20</f>
        <v>หญิง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3/12</v>
      </c>
      <c r="D21" s="55">
        <f>ฉบับนักเรียน!C21</f>
        <v>44596</v>
      </c>
      <c r="E21" s="58" t="str">
        <f>ฉบับนักเรียน!D21</f>
        <v>เด็กหญิงชนิกานต์  วรรณธรรม</v>
      </c>
      <c r="F21" s="26" t="str">
        <f>ฉบับนักเรียน!E21</f>
        <v>หญิง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3/12</v>
      </c>
      <c r="D22" s="55">
        <f>ฉบับนักเรียน!C22</f>
        <v>44597</v>
      </c>
      <c r="E22" s="58" t="str">
        <f>ฉบับนักเรียน!D22</f>
        <v>เด็กหญิงณัฐสินี  สุวรรณรัตน์</v>
      </c>
      <c r="F22" s="26" t="str">
        <f>ฉบับนักเรียน!E22</f>
        <v>หญิง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3/12</v>
      </c>
      <c r="D23" s="55">
        <f>ฉบับนักเรียน!C23</f>
        <v>44598</v>
      </c>
      <c r="E23" s="58" t="str">
        <f>ฉบับนักเรียน!D23</f>
        <v>เด็กหญิงตะวัน  สูดี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3/12</v>
      </c>
      <c r="D24" s="55">
        <f>ฉบับนักเรียน!C24</f>
        <v>44599</v>
      </c>
      <c r="E24" s="58" t="str">
        <f>ฉบับนักเรียน!D24</f>
        <v>เด็กหญิงนนลณีย์  วงศ์เธียรธนา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3/12</v>
      </c>
      <c r="D25" s="55">
        <f>ฉบับนักเรียน!C25</f>
        <v>44600</v>
      </c>
      <c r="E25" s="58" t="str">
        <f>ฉบับนักเรียน!D25</f>
        <v>เด็กหญิงนภัสวรรณ  ประทุมทอง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3/12</v>
      </c>
      <c r="D26" s="55">
        <f>ฉบับนักเรียน!C26</f>
        <v>44601</v>
      </c>
      <c r="E26" s="58" t="str">
        <f>ฉบับนักเรียน!D26</f>
        <v>เด็กหญิงนันท์นภัสร์  เปรมศิริศักดิ์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3/12</v>
      </c>
      <c r="D27" s="55">
        <f>ฉบับนักเรียน!C27</f>
        <v>44602</v>
      </c>
      <c r="E27" s="58" t="str">
        <f>ฉบับนักเรียน!D27</f>
        <v>เด็กหญิงปริยากร  กุยแก้ว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3/12</v>
      </c>
      <c r="D28" s="55">
        <f>ฉบับนักเรียน!C28</f>
        <v>44603</v>
      </c>
      <c r="E28" s="58" t="str">
        <f>ฉบับนักเรียน!D28</f>
        <v>เด็กหญิงปวริศา  มีสุข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3/12</v>
      </c>
      <c r="D29" s="55">
        <f>ฉบับนักเรียน!C29</f>
        <v>44604</v>
      </c>
      <c r="E29" s="58" t="str">
        <f>ฉบับนักเรียน!D29</f>
        <v>เด็กหญิงพิชชาดา  ศุภธีรารักษ์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3/12</v>
      </c>
      <c r="D30" s="55">
        <f>ฉบับนักเรียน!C30</f>
        <v>44605</v>
      </c>
      <c r="E30" s="58" t="str">
        <f>ฉบับนักเรียน!D30</f>
        <v>เด็กหญิงพิชญาภา  เงินส่งแสง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3/12</v>
      </c>
      <c r="D31" s="55">
        <f>ฉบับนักเรียน!C31</f>
        <v>44606</v>
      </c>
      <c r="E31" s="58" t="str">
        <f>ฉบับนักเรียน!D31</f>
        <v>เด็กหญิงพุฒิพร  พฤฒิจิระวงศ์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3/12</v>
      </c>
      <c r="D32" s="55">
        <f>ฉบับนักเรียน!C32</f>
        <v>44608</v>
      </c>
      <c r="E32" s="58" t="str">
        <f>ฉบับนักเรียน!D32</f>
        <v>เด็กหญิงภัทรมน  เลี่ยมดวงแข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3/12</v>
      </c>
      <c r="D33" s="55">
        <f>ฉบับนักเรียน!C33</f>
        <v>44609</v>
      </c>
      <c r="E33" s="58" t="str">
        <f>ฉบับนักเรียน!D33</f>
        <v>เด็กหญิงรสิตา  คำแพทย์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3/12</v>
      </c>
      <c r="D34" s="55">
        <f>ฉบับนักเรียน!C34</f>
        <v>44610</v>
      </c>
      <c r="E34" s="58" t="str">
        <f>ฉบับนักเรียน!D34</f>
        <v>เด็กหญิงวันวิสา  มาประสพ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3/12</v>
      </c>
      <c r="D35" s="55">
        <f>ฉบับนักเรียน!C35</f>
        <v>44611</v>
      </c>
      <c r="E35" s="58" t="str">
        <f>ฉบับนักเรียน!D35</f>
        <v>เด็กหญิงศรัณพร  ศิริสุข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3/12</v>
      </c>
      <c r="D36" s="55">
        <f>ฉบับนักเรียน!C36</f>
        <v>44612</v>
      </c>
      <c r="E36" s="58" t="str">
        <f>ฉบับนักเรียน!D36</f>
        <v>เด็กหญิงสุธีธิดา  ภาคมฤค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3/12</v>
      </c>
      <c r="D37" s="55">
        <f>ฉบับนักเรียน!C37</f>
        <v>44613</v>
      </c>
      <c r="E37" s="58" t="str">
        <f>ฉบับนักเรียน!D37</f>
        <v>เด็กหญิงสุพิชญา  กุลเผือก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3/12</v>
      </c>
      <c r="D38" s="55">
        <f>ฉบับนักเรียน!C38</f>
        <v>44698</v>
      </c>
      <c r="E38" s="58" t="str">
        <f>ฉบับนักเรียน!D38</f>
        <v>เด็กหญิงนภัสวรรณ  เอิบสุข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3/12</v>
      </c>
      <c r="D39" s="55">
        <f>ฉบับนักเรียน!C39</f>
        <v>44779</v>
      </c>
      <c r="E39" s="58" t="str">
        <f>ฉบับนักเรียน!D39</f>
        <v>เด็กหญิงณิชชิศา  เดชาจือเกร็ด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3/12</v>
      </c>
      <c r="D40" s="55">
        <f>ฉบับนักเรียน!C40</f>
        <v>44844</v>
      </c>
      <c r="E40" s="58" t="str">
        <f>ฉบับนักเรียน!D40</f>
        <v>เด็กหญิงอชิรญาณ์  อุตรมาตย์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ฉบับผู้ปกครอง!C58</f>
        <v>นางสาวศรัญญา อยู่สุข</v>
      </c>
      <c r="F57" s="46"/>
      <c r="G57" s="46"/>
      <c r="H57" s="46"/>
      <c r="I57" s="46"/>
      <c r="J57" s="46"/>
      <c r="K57" s="46"/>
      <c r="L57" s="46"/>
      <c r="M57" s="46"/>
      <c r="N57" s="95" t="str">
        <f>ฉบับผู้ปกครอง!S58</f>
        <v>นางสาวพิชชาภา หารไชย</v>
      </c>
      <c r="O57" s="96"/>
      <c r="P57" s="9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3" t="s">
        <v>63</v>
      </c>
      <c r="O58" s="96"/>
      <c r="P58" s="9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31" zoomScale="90" zoomScaleNormal="90" workbookViewId="0">
      <selection activeCell="C41" sqref="C41:S44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7" t="s">
        <v>0</v>
      </c>
      <c r="C2" s="98"/>
      <c r="D2" s="98"/>
      <c r="E2" s="98"/>
      <c r="F2" s="99"/>
      <c r="G2" s="107" t="s">
        <v>82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7" t="str">
        <f>ฉบับนักเรียน!A3</f>
        <v>นางสาวศรัญญา อยู่สุข  นางสาวพิชชาภา หารไชย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3/12</v>
      </c>
      <c r="D5" s="55">
        <f>ฉบับนักเรียน!C5</f>
        <v>44579</v>
      </c>
      <c r="E5" s="58" t="str">
        <f>ฉบับนักเรียน!D5</f>
        <v>เด็กชายกวี  เจริญผล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0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0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0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0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0" si="4">IF(O5&gt;4,"มีจุดแข็ง","ไม่มีจุดแข็ง")</f>
        <v>ไม่มีจุดแข็ง</v>
      </c>
      <c r="Q5" s="24">
        <f t="shared" ref="Q5:Q40" si="5">G5+I5+K5+M5</f>
        <v>0</v>
      </c>
      <c r="R5" s="24">
        <f t="shared" ref="R5:R40" si="6">SUM(G5,I5,K5,M5)</f>
        <v>0</v>
      </c>
      <c r="S5" s="32" t="str">
        <f t="shared" ref="S5:S40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3/12</v>
      </c>
      <c r="D6" s="55">
        <f>ฉบับนักเรียน!C6</f>
        <v>44581</v>
      </c>
      <c r="E6" s="58" t="str">
        <f>ฉบับนักเรียน!D6</f>
        <v>เด็กชายญาณวัฒน์  ทองประจง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3/12</v>
      </c>
      <c r="D7" s="55">
        <f>ฉบับนักเรียน!C7</f>
        <v>44582</v>
      </c>
      <c r="E7" s="58" t="str">
        <f>ฉบับนักเรียน!D7</f>
        <v>เด็กชายนพรุจ  ทรัพย์สินมั่นคง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3/12</v>
      </c>
      <c r="D8" s="55">
        <f>ฉบับนักเรียน!C8</f>
        <v>44584</v>
      </c>
      <c r="E8" s="58" t="str">
        <f>ฉบับนักเรียน!D8</f>
        <v>เด็กชายปัณณ์  จิตต์การุณย์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3/12</v>
      </c>
      <c r="D9" s="55">
        <f>ฉบับนักเรียน!C9</f>
        <v>44585</v>
      </c>
      <c r="E9" s="58" t="str">
        <f>ฉบับนักเรียน!D9</f>
        <v>เด็กชายพีรวัส  ก้อนมณี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3/12</v>
      </c>
      <c r="D10" s="55">
        <f>ฉบับนักเรียน!C10</f>
        <v>44586</v>
      </c>
      <c r="E10" s="58" t="str">
        <f>ฉบับนักเรียน!D10</f>
        <v>เด็กชายรณกร  สอยเหลือง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3/12</v>
      </c>
      <c r="D11" s="55">
        <f>ฉบับนักเรียน!C11</f>
        <v>44587</v>
      </c>
      <c r="E11" s="58" t="str">
        <f>ฉบับนักเรียน!D11</f>
        <v>เด็กชายศุภกร  คุ้มกัน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3/12</v>
      </c>
      <c r="D12" s="55">
        <f>ฉบับนักเรียน!C12</f>
        <v>44588</v>
      </c>
      <c r="E12" s="58" t="str">
        <f>ฉบับนักเรียน!D12</f>
        <v>เด็กชายอัชวิน  เที่ยงกระโทก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3/12</v>
      </c>
      <c r="D13" s="55">
        <f>ฉบับนักเรียน!C13</f>
        <v>44589</v>
      </c>
      <c r="E13" s="58" t="str">
        <f>ฉบับนักเรียน!D13</f>
        <v>เด็กชายอัศวิน  รัตนกิจเจริญ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3/12</v>
      </c>
      <c r="D14" s="55">
        <f>ฉบับนักเรียน!C14</f>
        <v>44763</v>
      </c>
      <c r="E14" s="58" t="str">
        <f>ฉบับนักเรียน!D14</f>
        <v>เด็กชายณัฐดนัย  บุ้งทอง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3/12</v>
      </c>
      <c r="D15" s="55">
        <f>ฉบับนักเรียน!C15</f>
        <v>44590</v>
      </c>
      <c r="E15" s="58" t="str">
        <f>ฉบับนักเรียน!D15</f>
        <v>เด็กหญิงกวินธิดา  รื่นสุข</v>
      </c>
      <c r="F15" s="26" t="str">
        <f>ฉบับนักเรียน!E15</f>
        <v>หญิง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3/12</v>
      </c>
      <c r="D16" s="55">
        <f>ฉบับนักเรียน!C16</f>
        <v>44591</v>
      </c>
      <c r="E16" s="58" t="str">
        <f>ฉบับนักเรียน!D16</f>
        <v>เด็กหญิงกัญจณ์ณิกข์  ต่อรัตนวัฒนา</v>
      </c>
      <c r="F16" s="26" t="str">
        <f>ฉบับนักเรียน!E16</f>
        <v>หญิง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3/12</v>
      </c>
      <c r="D17" s="55">
        <f>ฉบับนักเรียน!C17</f>
        <v>44592</v>
      </c>
      <c r="E17" s="58" t="str">
        <f>ฉบับนักเรียน!D17</f>
        <v>เด็กหญิงกันติชญา  เทศนอก</v>
      </c>
      <c r="F17" s="26" t="str">
        <f>ฉบับนักเรียน!E17</f>
        <v>หญิง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3/12</v>
      </c>
      <c r="D18" s="55">
        <f>ฉบับนักเรียน!C18</f>
        <v>44593</v>
      </c>
      <c r="E18" s="58" t="str">
        <f>ฉบับนักเรียน!D18</f>
        <v>เด็กหญิงกีรติ  ม่วงดี</v>
      </c>
      <c r="F18" s="26" t="str">
        <f>ฉบับนักเรียน!E18</f>
        <v>หญิง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3/12</v>
      </c>
      <c r="D19" s="55">
        <f>ฉบับนักเรียน!C19</f>
        <v>44594</v>
      </c>
      <c r="E19" s="58" t="str">
        <f>ฉบับนักเรียน!D19</f>
        <v>เด็กหญิงขวัญพิชชา  สุทธคุณ</v>
      </c>
      <c r="F19" s="26" t="str">
        <f>ฉบับนักเรียน!E19</f>
        <v>หญิง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3/12</v>
      </c>
      <c r="D20" s="55">
        <f>ฉบับนักเรียน!C20</f>
        <v>44595</v>
      </c>
      <c r="E20" s="58" t="str">
        <f>ฉบับนักเรียน!D20</f>
        <v>เด็กหญิงชนมน  พักคง</v>
      </c>
      <c r="F20" s="26" t="str">
        <f>ฉบับนักเรียน!E20</f>
        <v>หญิง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3/12</v>
      </c>
      <c r="D21" s="55">
        <f>ฉบับนักเรียน!C21</f>
        <v>44596</v>
      </c>
      <c r="E21" s="58" t="str">
        <f>ฉบับนักเรียน!D21</f>
        <v>เด็กหญิงชนิกานต์  วรรณธรรม</v>
      </c>
      <c r="F21" s="26" t="str">
        <f>ฉบับนักเรียน!E21</f>
        <v>หญิง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3/12</v>
      </c>
      <c r="D22" s="55">
        <f>ฉบับนักเรียน!C22</f>
        <v>44597</v>
      </c>
      <c r="E22" s="58" t="str">
        <f>ฉบับนักเรียน!D22</f>
        <v>เด็กหญิงณัฐสินี  สุวรรณรัตน์</v>
      </c>
      <c r="F22" s="26" t="str">
        <f>ฉบับนักเรียน!E22</f>
        <v>หญิง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3/12</v>
      </c>
      <c r="D23" s="55">
        <f>ฉบับนักเรียน!C23</f>
        <v>44598</v>
      </c>
      <c r="E23" s="58" t="str">
        <f>ฉบับนักเรียน!D23</f>
        <v>เด็กหญิงตะวัน  สูดี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3/12</v>
      </c>
      <c r="D24" s="55">
        <f>ฉบับนักเรียน!C24</f>
        <v>44599</v>
      </c>
      <c r="E24" s="58" t="str">
        <f>ฉบับนักเรียน!D24</f>
        <v>เด็กหญิงนนลณีย์  วงศ์เธียรธนา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3/12</v>
      </c>
      <c r="D25" s="55">
        <f>ฉบับนักเรียน!C25</f>
        <v>44600</v>
      </c>
      <c r="E25" s="58" t="str">
        <f>ฉบับนักเรียน!D25</f>
        <v>เด็กหญิงนภัสวรรณ  ประทุมทอง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3/12</v>
      </c>
      <c r="D26" s="55">
        <f>ฉบับนักเรียน!C26</f>
        <v>44601</v>
      </c>
      <c r="E26" s="58" t="str">
        <f>ฉบับนักเรียน!D26</f>
        <v>เด็กหญิงนันท์นภัสร์  เปรมศิริศักดิ์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3/12</v>
      </c>
      <c r="D27" s="55">
        <f>ฉบับนักเรียน!C27</f>
        <v>44602</v>
      </c>
      <c r="E27" s="58" t="str">
        <f>ฉบับนักเรียน!D27</f>
        <v>เด็กหญิงปริยากร  กุยแก้ว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3/12</v>
      </c>
      <c r="D28" s="55">
        <f>ฉบับนักเรียน!C28</f>
        <v>44603</v>
      </c>
      <c r="E28" s="58" t="str">
        <f>ฉบับนักเรียน!D28</f>
        <v>เด็กหญิงปวริศา  มีสุข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3/12</v>
      </c>
      <c r="D29" s="55">
        <f>ฉบับนักเรียน!C29</f>
        <v>44604</v>
      </c>
      <c r="E29" s="58" t="str">
        <f>ฉบับนักเรียน!D29</f>
        <v>เด็กหญิงพิชชาดา  ศุภธีรารักษ์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3/12</v>
      </c>
      <c r="D30" s="55">
        <f>ฉบับนักเรียน!C30</f>
        <v>44605</v>
      </c>
      <c r="E30" s="58" t="str">
        <f>ฉบับนักเรียน!D30</f>
        <v>เด็กหญิงพิชญาภา  เงินส่งแสง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3/12</v>
      </c>
      <c r="D31" s="55">
        <f>ฉบับนักเรียน!C31</f>
        <v>44606</v>
      </c>
      <c r="E31" s="58" t="str">
        <f>ฉบับนักเรียน!D31</f>
        <v>เด็กหญิงพุฒิพร  พฤฒิจิระวงศ์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3/12</v>
      </c>
      <c r="D32" s="55">
        <f>ฉบับนักเรียน!C32</f>
        <v>44608</v>
      </c>
      <c r="E32" s="58" t="str">
        <f>ฉบับนักเรียน!D32</f>
        <v>เด็กหญิงภัทรมน  เลี่ยมดวงแข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3/12</v>
      </c>
      <c r="D33" s="55">
        <f>ฉบับนักเรียน!C33</f>
        <v>44609</v>
      </c>
      <c r="E33" s="58" t="str">
        <f>ฉบับนักเรียน!D33</f>
        <v>เด็กหญิงรสิตา  คำแพทย์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3/12</v>
      </c>
      <c r="D34" s="55">
        <f>ฉบับนักเรียน!C34</f>
        <v>44610</v>
      </c>
      <c r="E34" s="58" t="str">
        <f>ฉบับนักเรียน!D34</f>
        <v>เด็กหญิงวันวิสา  มาประสพ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3/12</v>
      </c>
      <c r="D35" s="55">
        <f>ฉบับนักเรียน!C35</f>
        <v>44611</v>
      </c>
      <c r="E35" s="58" t="str">
        <f>ฉบับนักเรียน!D35</f>
        <v>เด็กหญิงศรัณพร  ศิริสุข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3/12</v>
      </c>
      <c r="D36" s="55">
        <f>ฉบับนักเรียน!C36</f>
        <v>44612</v>
      </c>
      <c r="E36" s="58" t="str">
        <f>ฉบับนักเรียน!D36</f>
        <v>เด็กหญิงสุธีธิดา  ภาคมฤค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3/12</v>
      </c>
      <c r="D37" s="55">
        <f>ฉบับนักเรียน!C37</f>
        <v>44613</v>
      </c>
      <c r="E37" s="58" t="str">
        <f>ฉบับนักเรียน!D37</f>
        <v>เด็กหญิงสุพิชญา  กุลเผือก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3/12</v>
      </c>
      <c r="D38" s="55">
        <f>ฉบับนักเรียน!C38</f>
        <v>44698</v>
      </c>
      <c r="E38" s="58" t="str">
        <f>ฉบับนักเรียน!D38</f>
        <v>เด็กหญิงนภัสวรรณ  เอิบสุข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3/12</v>
      </c>
      <c r="D39" s="55">
        <f>ฉบับนักเรียน!C39</f>
        <v>44779</v>
      </c>
      <c r="E39" s="58" t="str">
        <f>ฉบับนักเรียน!D39</f>
        <v>เด็กหญิงณิชชิศา  เดชาจือเกร็ด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3/12</v>
      </c>
      <c r="D40" s="55">
        <f>ฉบับนักเรียน!C40</f>
        <v>44844</v>
      </c>
      <c r="E40" s="58" t="str">
        <f>ฉบับนักเรียน!D40</f>
        <v>เด็กหญิงอชิรญาณ์  อุตรมาตย์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นางสาวศรัญญา อยู่สุข</v>
      </c>
      <c r="F57" s="46"/>
      <c r="G57" s="46"/>
      <c r="H57" s="46"/>
      <c r="I57" s="46"/>
      <c r="J57" s="46"/>
      <c r="K57" s="46"/>
      <c r="L57" s="46"/>
      <c r="M57" s="46"/>
      <c r="N57" s="95" t="str">
        <f>equal1!N57</f>
        <v>นางสาวพิชชาภา หารไชย</v>
      </c>
      <c r="O57" s="96"/>
      <c r="P57" s="96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3" t="s">
        <v>63</v>
      </c>
      <c r="O58" s="96"/>
      <c r="P58" s="96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28" workbookViewId="0">
      <selection activeCell="C41" sqref="C41:S44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7" t="s">
        <v>0</v>
      </c>
      <c r="C2" s="98"/>
      <c r="D2" s="98"/>
      <c r="E2" s="98"/>
      <c r="F2" s="99"/>
      <c r="G2" s="107" t="s">
        <v>83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7" t="str">
        <f>ฉบับนักเรียน!A3</f>
        <v>นางสาวศรัญญา อยู่สุข  นางสาวพิชชาภา หารไชย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3/12</v>
      </c>
      <c r="D5" s="55">
        <f>ฉบับนักเรียน!C5</f>
        <v>44579</v>
      </c>
      <c r="E5" s="58" t="str">
        <f>ฉบับนักเรียน!D5</f>
        <v>เด็กชายกวี  เจริญผล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0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0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0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0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0" si="4">IF(O5&gt;4,"มีจุดแข็ง","ไม่มีจุดแข็ง")</f>
        <v>ไม่มีจุดแข็ง</v>
      </c>
      <c r="Q5" s="24">
        <f t="shared" ref="Q5:Q40" si="5">G5+I5+K5+M5</f>
        <v>0</v>
      </c>
      <c r="R5" s="24">
        <f t="shared" ref="R5:R40" si="6">SUM(G5,I5,K5,M5)</f>
        <v>0</v>
      </c>
      <c r="S5" s="32" t="str">
        <f t="shared" ref="S5:S40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3/12</v>
      </c>
      <c r="D6" s="55">
        <f>ฉบับนักเรียน!C6</f>
        <v>44581</v>
      </c>
      <c r="E6" s="58" t="str">
        <f>ฉบับนักเรียน!D6</f>
        <v>เด็กชายญาณวัฒน์  ทองประจง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3/12</v>
      </c>
      <c r="D7" s="55">
        <f>ฉบับนักเรียน!C7</f>
        <v>44582</v>
      </c>
      <c r="E7" s="58" t="str">
        <f>ฉบับนักเรียน!D7</f>
        <v>เด็กชายนพรุจ  ทรัพย์สินมั่นคง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3/12</v>
      </c>
      <c r="D8" s="55">
        <f>ฉบับนักเรียน!C8</f>
        <v>44584</v>
      </c>
      <c r="E8" s="58" t="str">
        <f>ฉบับนักเรียน!D8</f>
        <v>เด็กชายปัณณ์  จิตต์การุณย์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3/12</v>
      </c>
      <c r="D9" s="55">
        <f>ฉบับนักเรียน!C9</f>
        <v>44585</v>
      </c>
      <c r="E9" s="58" t="str">
        <f>ฉบับนักเรียน!D9</f>
        <v>เด็กชายพีรวัส  ก้อนมณี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3/12</v>
      </c>
      <c r="D10" s="55">
        <f>ฉบับนักเรียน!C10</f>
        <v>44586</v>
      </c>
      <c r="E10" s="58" t="str">
        <f>ฉบับนักเรียน!D10</f>
        <v>เด็กชายรณกร  สอยเหลือง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3/12</v>
      </c>
      <c r="D11" s="55">
        <f>ฉบับนักเรียน!C11</f>
        <v>44587</v>
      </c>
      <c r="E11" s="58" t="str">
        <f>ฉบับนักเรียน!D11</f>
        <v>เด็กชายศุภกร  คุ้มกัน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3/12</v>
      </c>
      <c r="D12" s="55">
        <f>ฉบับนักเรียน!C12</f>
        <v>44588</v>
      </c>
      <c r="E12" s="58" t="str">
        <f>ฉบับนักเรียน!D12</f>
        <v>เด็กชายอัชวิน  เที่ยงกระโทก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3/12</v>
      </c>
      <c r="D13" s="55">
        <f>ฉบับนักเรียน!C13</f>
        <v>44589</v>
      </c>
      <c r="E13" s="58" t="str">
        <f>ฉบับนักเรียน!D13</f>
        <v>เด็กชายอัศวิน  รัตนกิจเจริญ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3/12</v>
      </c>
      <c r="D14" s="55">
        <f>ฉบับนักเรียน!C14</f>
        <v>44763</v>
      </c>
      <c r="E14" s="58" t="str">
        <f>ฉบับนักเรียน!D14</f>
        <v>เด็กชายณัฐดนัย  บุ้งทอง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3/12</v>
      </c>
      <c r="D15" s="55">
        <f>ฉบับนักเรียน!C15</f>
        <v>44590</v>
      </c>
      <c r="E15" s="58" t="str">
        <f>ฉบับนักเรียน!D15</f>
        <v>เด็กหญิงกวินธิดา  รื่นสุข</v>
      </c>
      <c r="F15" s="26" t="str">
        <f>ฉบับนักเรียน!E15</f>
        <v>หญิง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3/12</v>
      </c>
      <c r="D16" s="55">
        <f>ฉบับนักเรียน!C16</f>
        <v>44591</v>
      </c>
      <c r="E16" s="58" t="str">
        <f>ฉบับนักเรียน!D16</f>
        <v>เด็กหญิงกัญจณ์ณิกข์  ต่อรัตนวัฒนา</v>
      </c>
      <c r="F16" s="26" t="str">
        <f>ฉบับนักเรียน!E16</f>
        <v>หญิง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3/12</v>
      </c>
      <c r="D17" s="55">
        <f>ฉบับนักเรียน!C17</f>
        <v>44592</v>
      </c>
      <c r="E17" s="58" t="str">
        <f>ฉบับนักเรียน!D17</f>
        <v>เด็กหญิงกันติชญา  เทศนอก</v>
      </c>
      <c r="F17" s="26" t="str">
        <f>ฉบับนักเรียน!E17</f>
        <v>หญิง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3/12</v>
      </c>
      <c r="D18" s="55">
        <f>ฉบับนักเรียน!C18</f>
        <v>44593</v>
      </c>
      <c r="E18" s="58" t="str">
        <f>ฉบับนักเรียน!D18</f>
        <v>เด็กหญิงกีรติ  ม่วงดี</v>
      </c>
      <c r="F18" s="26" t="str">
        <f>ฉบับนักเรียน!E18</f>
        <v>หญิง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3/12</v>
      </c>
      <c r="D19" s="55">
        <f>ฉบับนักเรียน!C19</f>
        <v>44594</v>
      </c>
      <c r="E19" s="58" t="str">
        <f>ฉบับนักเรียน!D19</f>
        <v>เด็กหญิงขวัญพิชชา  สุทธคุณ</v>
      </c>
      <c r="F19" s="26" t="str">
        <f>ฉบับนักเรียน!E19</f>
        <v>หญิง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3/12</v>
      </c>
      <c r="D20" s="55">
        <f>ฉบับนักเรียน!C20</f>
        <v>44595</v>
      </c>
      <c r="E20" s="58" t="str">
        <f>ฉบับนักเรียน!D20</f>
        <v>เด็กหญิงชนมน  พักคง</v>
      </c>
      <c r="F20" s="26" t="str">
        <f>ฉบับนักเรียน!E20</f>
        <v>หญิง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3/12</v>
      </c>
      <c r="D21" s="55">
        <f>ฉบับนักเรียน!C21</f>
        <v>44596</v>
      </c>
      <c r="E21" s="58" t="str">
        <f>ฉบับนักเรียน!D21</f>
        <v>เด็กหญิงชนิกานต์  วรรณธรรม</v>
      </c>
      <c r="F21" s="26" t="str">
        <f>ฉบับนักเรียน!E21</f>
        <v>หญิง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3/12</v>
      </c>
      <c r="D22" s="55">
        <f>ฉบับนักเรียน!C22</f>
        <v>44597</v>
      </c>
      <c r="E22" s="58" t="str">
        <f>ฉบับนักเรียน!D22</f>
        <v>เด็กหญิงณัฐสินี  สุวรรณรัตน์</v>
      </c>
      <c r="F22" s="26" t="str">
        <f>ฉบับนักเรียน!E22</f>
        <v>หญิง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3/12</v>
      </c>
      <c r="D23" s="55">
        <f>ฉบับนักเรียน!C23</f>
        <v>44598</v>
      </c>
      <c r="E23" s="58" t="str">
        <f>ฉบับนักเรียน!D23</f>
        <v>เด็กหญิงตะวัน  สูดี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3/12</v>
      </c>
      <c r="D24" s="55">
        <f>ฉบับนักเรียน!C24</f>
        <v>44599</v>
      </c>
      <c r="E24" s="58" t="str">
        <f>ฉบับนักเรียน!D24</f>
        <v>เด็กหญิงนนลณีย์  วงศ์เธียรธนา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3/12</v>
      </c>
      <c r="D25" s="55">
        <f>ฉบับนักเรียน!C25</f>
        <v>44600</v>
      </c>
      <c r="E25" s="58" t="str">
        <f>ฉบับนักเรียน!D25</f>
        <v>เด็กหญิงนภัสวรรณ  ประทุมทอง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3/12</v>
      </c>
      <c r="D26" s="55">
        <f>ฉบับนักเรียน!C26</f>
        <v>44601</v>
      </c>
      <c r="E26" s="58" t="str">
        <f>ฉบับนักเรียน!D26</f>
        <v>เด็กหญิงนันท์นภัสร์  เปรมศิริศักดิ์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3/12</v>
      </c>
      <c r="D27" s="55">
        <f>ฉบับนักเรียน!C27</f>
        <v>44602</v>
      </c>
      <c r="E27" s="58" t="str">
        <f>ฉบับนักเรียน!D27</f>
        <v>เด็กหญิงปริยากร  กุยแก้ว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3/12</v>
      </c>
      <c r="D28" s="55">
        <f>ฉบับนักเรียน!C28</f>
        <v>44603</v>
      </c>
      <c r="E28" s="58" t="str">
        <f>ฉบับนักเรียน!D28</f>
        <v>เด็กหญิงปวริศา  มีสุข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3/12</v>
      </c>
      <c r="D29" s="55">
        <f>ฉบับนักเรียน!C29</f>
        <v>44604</v>
      </c>
      <c r="E29" s="58" t="str">
        <f>ฉบับนักเรียน!D29</f>
        <v>เด็กหญิงพิชชาดา  ศุภธีรารักษ์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3/12</v>
      </c>
      <c r="D30" s="55">
        <f>ฉบับนักเรียน!C30</f>
        <v>44605</v>
      </c>
      <c r="E30" s="58" t="str">
        <f>ฉบับนักเรียน!D30</f>
        <v>เด็กหญิงพิชญาภา  เงินส่งแสง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3/12</v>
      </c>
      <c r="D31" s="55">
        <f>ฉบับนักเรียน!C31</f>
        <v>44606</v>
      </c>
      <c r="E31" s="58" t="str">
        <f>ฉบับนักเรียน!D31</f>
        <v>เด็กหญิงพุฒิพร  พฤฒิจิระวงศ์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3/12</v>
      </c>
      <c r="D32" s="55">
        <f>ฉบับนักเรียน!C32</f>
        <v>44608</v>
      </c>
      <c r="E32" s="58" t="str">
        <f>ฉบับนักเรียน!D32</f>
        <v>เด็กหญิงภัทรมน  เลี่ยมดวงแข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3/12</v>
      </c>
      <c r="D33" s="55">
        <f>ฉบับนักเรียน!C33</f>
        <v>44609</v>
      </c>
      <c r="E33" s="58" t="str">
        <f>ฉบับนักเรียน!D33</f>
        <v>เด็กหญิงรสิตา  คำแพทย์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3/12</v>
      </c>
      <c r="D34" s="55">
        <f>ฉบับนักเรียน!C34</f>
        <v>44610</v>
      </c>
      <c r="E34" s="58" t="str">
        <f>ฉบับนักเรียน!D34</f>
        <v>เด็กหญิงวันวิสา  มาประสพ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3/12</v>
      </c>
      <c r="D35" s="55">
        <f>ฉบับนักเรียน!C35</f>
        <v>44611</v>
      </c>
      <c r="E35" s="58" t="str">
        <f>ฉบับนักเรียน!D35</f>
        <v>เด็กหญิงศรัณพร  ศิริสุข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3/12</v>
      </c>
      <c r="D36" s="55">
        <f>ฉบับนักเรียน!C36</f>
        <v>44612</v>
      </c>
      <c r="E36" s="58" t="str">
        <f>ฉบับนักเรียน!D36</f>
        <v>เด็กหญิงสุธีธิดา  ภาคมฤค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3/12</v>
      </c>
      <c r="D37" s="55">
        <f>ฉบับนักเรียน!C37</f>
        <v>44613</v>
      </c>
      <c r="E37" s="58" t="str">
        <f>ฉบับนักเรียน!D37</f>
        <v>เด็กหญิงสุพิชญา  กุลเผือก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3/12</v>
      </c>
      <c r="D38" s="55">
        <f>ฉบับนักเรียน!C38</f>
        <v>44698</v>
      </c>
      <c r="E38" s="58" t="str">
        <f>ฉบับนักเรียน!D38</f>
        <v>เด็กหญิงนภัสวรรณ  เอิบสุข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3/12</v>
      </c>
      <c r="D39" s="55">
        <f>ฉบับนักเรียน!C39</f>
        <v>44779</v>
      </c>
      <c r="E39" s="58" t="str">
        <f>ฉบับนักเรียน!D39</f>
        <v>เด็กหญิงณิชชิศา  เดชาจือเกร็ด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3/12</v>
      </c>
      <c r="D40" s="55">
        <f>ฉบับนักเรียน!C40</f>
        <v>44844</v>
      </c>
      <c r="E40" s="58" t="str">
        <f>ฉบับนักเรียน!D40</f>
        <v>เด็กหญิงอชิรญาณ์  อุตรมาตย์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นางสาวศรัญญา อยู่สุข</v>
      </c>
      <c r="F57" s="46"/>
      <c r="G57" s="46"/>
      <c r="H57" s="46"/>
      <c r="I57" s="46"/>
      <c r="J57" s="46"/>
      <c r="K57" s="46"/>
      <c r="L57" s="46"/>
      <c r="M57" s="46"/>
      <c r="N57" s="95" t="str">
        <f>equal2!N57</f>
        <v>นางสาวพิชชาภา หารไชย</v>
      </c>
      <c r="O57" s="96"/>
      <c r="P57" s="9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3" t="s">
        <v>63</v>
      </c>
      <c r="O58" s="96"/>
      <c r="P58" s="9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37" workbookViewId="0">
      <selection activeCell="C41" sqref="C41:S44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7" t="s">
        <v>0</v>
      </c>
      <c r="C2" s="98"/>
      <c r="D2" s="98"/>
      <c r="E2" s="98"/>
      <c r="F2" s="99"/>
      <c r="G2" s="61"/>
      <c r="H2" s="108" t="s">
        <v>84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7" t="str">
        <f>ฉบับนักเรียน!A3</f>
        <v>นางสาวศรัญญา อยู่สุข  นางสาวพิชชาภา หารไชย</v>
      </c>
      <c r="C3" s="98"/>
      <c r="D3" s="98"/>
      <c r="E3" s="98"/>
      <c r="F3" s="99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6">
      <c r="A5" s="46"/>
      <c r="B5" s="26" t="s">
        <v>66</v>
      </c>
      <c r="C5" s="50" t="str">
        <f>ฉบับครู!B5</f>
        <v>3/12</v>
      </c>
      <c r="D5" s="55">
        <f>ฉบับนักเรียน!C5</f>
        <v>44579</v>
      </c>
      <c r="E5" s="58" t="str">
        <f>ฉบับนักเรียน!D5</f>
        <v>เด็กชายกวี  เจริญผล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0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0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0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0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0" si="4">IF(O5&gt;4,"มีจุดแข็ง","ไม่มีจุดแข็ง")</f>
        <v>ไม่มีจุดแข็ง</v>
      </c>
      <c r="Q5" s="32">
        <f t="shared" ref="Q5:Q40" si="5">G5+I5+K5+M5</f>
        <v>0</v>
      </c>
      <c r="R5" s="32">
        <f t="shared" ref="R5:R40" si="6">SUM(G5,I5,K5,M5)</f>
        <v>0</v>
      </c>
      <c r="S5" s="32" t="str">
        <f t="shared" ref="S5:S40" si="7">IF(R5&lt;16,"ปกติ",IF(R5&lt;20,"เสี่ยง","มีปัญหา"))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6">
      <c r="A6" s="46"/>
      <c r="B6" s="26" t="s">
        <v>13</v>
      </c>
      <c r="C6" s="50" t="str">
        <f>ฉบับครู!B6</f>
        <v>3/12</v>
      </c>
      <c r="D6" s="55">
        <f>ฉบับนักเรียน!C6</f>
        <v>44581</v>
      </c>
      <c r="E6" s="58" t="str">
        <f>ฉบับนักเรียน!D6</f>
        <v>เด็กชายญาณวัฒน์  ทองประจง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6">
      <c r="A7" s="46"/>
      <c r="B7" s="26" t="s">
        <v>14</v>
      </c>
      <c r="C7" s="50" t="str">
        <f>ฉบับครู!B7</f>
        <v>3/12</v>
      </c>
      <c r="D7" s="55">
        <f>ฉบับนักเรียน!C7</f>
        <v>44582</v>
      </c>
      <c r="E7" s="58" t="str">
        <f>ฉบับนักเรียน!D7</f>
        <v>เด็กชายนพรุจ  ทรัพย์สินมั่นคง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6">
      <c r="A8" s="46"/>
      <c r="B8" s="26" t="s">
        <v>15</v>
      </c>
      <c r="C8" s="50" t="str">
        <f>ฉบับครู!B8</f>
        <v>3/12</v>
      </c>
      <c r="D8" s="55">
        <f>ฉบับนักเรียน!C8</f>
        <v>44584</v>
      </c>
      <c r="E8" s="58" t="str">
        <f>ฉบับนักเรียน!D8</f>
        <v>เด็กชายปัณณ์  จิตต์การุณย์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6">
      <c r="A9" s="46"/>
      <c r="B9" s="26" t="s">
        <v>16</v>
      </c>
      <c r="C9" s="50" t="str">
        <f>ฉบับครู!B9</f>
        <v>3/12</v>
      </c>
      <c r="D9" s="55">
        <f>ฉบับนักเรียน!C9</f>
        <v>44585</v>
      </c>
      <c r="E9" s="58" t="str">
        <f>ฉบับนักเรียน!D9</f>
        <v>เด็กชายพีรวัส  ก้อนมณี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6">
      <c r="A10" s="46"/>
      <c r="B10" s="26" t="s">
        <v>17</v>
      </c>
      <c r="C10" s="50" t="str">
        <f>ฉบับครู!B10</f>
        <v>3/12</v>
      </c>
      <c r="D10" s="55">
        <f>ฉบับนักเรียน!C10</f>
        <v>44586</v>
      </c>
      <c r="E10" s="58" t="str">
        <f>ฉบับนักเรียน!D10</f>
        <v>เด็กชายรณกร  สอยเหลือง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6">
      <c r="A11" s="46"/>
      <c r="B11" s="26" t="s">
        <v>18</v>
      </c>
      <c r="C11" s="50" t="str">
        <f>ฉบับครู!B11</f>
        <v>3/12</v>
      </c>
      <c r="D11" s="55">
        <f>ฉบับนักเรียน!C11</f>
        <v>44587</v>
      </c>
      <c r="E11" s="58" t="str">
        <f>ฉบับนักเรียน!D11</f>
        <v>เด็กชายศุภกร  คุ้มกัน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6">
      <c r="A12" s="46"/>
      <c r="B12" s="26" t="s">
        <v>19</v>
      </c>
      <c r="C12" s="50" t="str">
        <f>ฉบับครู!B12</f>
        <v>3/12</v>
      </c>
      <c r="D12" s="55">
        <f>ฉบับนักเรียน!C12</f>
        <v>44588</v>
      </c>
      <c r="E12" s="58" t="str">
        <f>ฉบับนักเรียน!D12</f>
        <v>เด็กชายอัชวิน  เที่ยงกระโทก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3/12</v>
      </c>
      <c r="D13" s="55">
        <f>ฉบับนักเรียน!C13</f>
        <v>44589</v>
      </c>
      <c r="E13" s="58" t="str">
        <f>ฉบับนักเรียน!D13</f>
        <v>เด็กชายอัศวิน  รัตนกิจเจริญ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3/12</v>
      </c>
      <c r="D14" s="55">
        <f>ฉบับนักเรียน!C14</f>
        <v>44763</v>
      </c>
      <c r="E14" s="58" t="str">
        <f>ฉบับนักเรียน!D14</f>
        <v>เด็กชายณัฐดนัย  บุ้งทอง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3/12</v>
      </c>
      <c r="D15" s="55">
        <f>ฉบับนักเรียน!C15</f>
        <v>44590</v>
      </c>
      <c r="E15" s="58" t="str">
        <f>ฉบับนักเรียน!D15</f>
        <v>เด็กหญิงกวินธิดา  รื่นสุข</v>
      </c>
      <c r="F15" s="32" t="str">
        <f>ฉบับนักเรียน!E15</f>
        <v>หญิง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3/12</v>
      </c>
      <c r="D16" s="55">
        <f>ฉบับนักเรียน!C16</f>
        <v>44591</v>
      </c>
      <c r="E16" s="58" t="str">
        <f>ฉบับนักเรียน!D16</f>
        <v>เด็กหญิงกัญจณ์ณิกข์  ต่อรัตนวัฒนา</v>
      </c>
      <c r="F16" s="32" t="str">
        <f>ฉบับนักเรียน!E16</f>
        <v>หญิง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3/12</v>
      </c>
      <c r="D17" s="55">
        <f>ฉบับนักเรียน!C17</f>
        <v>44592</v>
      </c>
      <c r="E17" s="58" t="str">
        <f>ฉบับนักเรียน!D17</f>
        <v>เด็กหญิงกันติชญา  เทศนอก</v>
      </c>
      <c r="F17" s="32" t="str">
        <f>ฉบับนักเรียน!E17</f>
        <v>หญิง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3/12</v>
      </c>
      <c r="D18" s="55">
        <f>ฉบับนักเรียน!C18</f>
        <v>44593</v>
      </c>
      <c r="E18" s="58" t="str">
        <f>ฉบับนักเรียน!D18</f>
        <v>เด็กหญิงกีรติ  ม่วงดี</v>
      </c>
      <c r="F18" s="32" t="str">
        <f>ฉบับนักเรียน!E18</f>
        <v>หญิง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3/12</v>
      </c>
      <c r="D19" s="55">
        <f>ฉบับนักเรียน!C19</f>
        <v>44594</v>
      </c>
      <c r="E19" s="58" t="str">
        <f>ฉบับนักเรียน!D19</f>
        <v>เด็กหญิงขวัญพิชชา  สุทธคุณ</v>
      </c>
      <c r="F19" s="32" t="str">
        <f>ฉบับนักเรียน!E19</f>
        <v>หญิง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3/12</v>
      </c>
      <c r="D20" s="55">
        <f>ฉบับนักเรียน!C20</f>
        <v>44595</v>
      </c>
      <c r="E20" s="58" t="str">
        <f>ฉบับนักเรียน!D20</f>
        <v>เด็กหญิงชนมน  พักคง</v>
      </c>
      <c r="F20" s="32" t="str">
        <f>ฉบับนักเรียน!E20</f>
        <v>หญิง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3/12</v>
      </c>
      <c r="D21" s="55">
        <f>ฉบับนักเรียน!C21</f>
        <v>44596</v>
      </c>
      <c r="E21" s="58" t="str">
        <f>ฉบับนักเรียน!D21</f>
        <v>เด็กหญิงชนิกานต์  วรรณธรรม</v>
      </c>
      <c r="F21" s="32" t="str">
        <f>ฉบับนักเรียน!E21</f>
        <v>หญิง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3/12</v>
      </c>
      <c r="D22" s="55">
        <f>ฉบับนักเรียน!C22</f>
        <v>44597</v>
      </c>
      <c r="E22" s="58" t="str">
        <f>ฉบับนักเรียน!D22</f>
        <v>เด็กหญิงณัฐสินี  สุวรรณรัตน์</v>
      </c>
      <c r="F22" s="32" t="str">
        <f>ฉบับนักเรียน!E22</f>
        <v>หญิง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3/12</v>
      </c>
      <c r="D23" s="55">
        <f>ฉบับนักเรียน!C23</f>
        <v>44598</v>
      </c>
      <c r="E23" s="58" t="str">
        <f>ฉบับนักเรียน!D23</f>
        <v>เด็กหญิงตะวัน  สูดี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3/12</v>
      </c>
      <c r="D24" s="55">
        <f>ฉบับนักเรียน!C24</f>
        <v>44599</v>
      </c>
      <c r="E24" s="58" t="str">
        <f>ฉบับนักเรียน!D24</f>
        <v>เด็กหญิงนนลณีย์  วงศ์เธียรธนา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3/12</v>
      </c>
      <c r="D25" s="55">
        <f>ฉบับนักเรียน!C25</f>
        <v>44600</v>
      </c>
      <c r="E25" s="58" t="str">
        <f>ฉบับนักเรียน!D25</f>
        <v>เด็กหญิงนภัสวรรณ  ประทุมทอง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3/12</v>
      </c>
      <c r="D26" s="55">
        <f>ฉบับนักเรียน!C26</f>
        <v>44601</v>
      </c>
      <c r="E26" s="58" t="str">
        <f>ฉบับนักเรียน!D26</f>
        <v>เด็กหญิงนันท์นภัสร์  เปรมศิริศักดิ์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3/12</v>
      </c>
      <c r="D27" s="55">
        <f>ฉบับนักเรียน!C27</f>
        <v>44602</v>
      </c>
      <c r="E27" s="58" t="str">
        <f>ฉบับนักเรียน!D27</f>
        <v>เด็กหญิงปริยากร  กุยแก้ว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3/12</v>
      </c>
      <c r="D28" s="55">
        <f>ฉบับนักเรียน!C28</f>
        <v>44603</v>
      </c>
      <c r="E28" s="58" t="str">
        <f>ฉบับนักเรียน!D28</f>
        <v>เด็กหญิงปวริศา  มีสุข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2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3/12</v>
      </c>
      <c r="D29" s="55">
        <f>ฉบับนักเรียน!C29</f>
        <v>44604</v>
      </c>
      <c r="E29" s="58" t="str">
        <f>ฉบับนักเรียน!D29</f>
        <v>เด็กหญิงพิชชาดา  ศุภธีรารักษ์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3/12</v>
      </c>
      <c r="D30" s="55">
        <f>ฉบับนักเรียน!C30</f>
        <v>44605</v>
      </c>
      <c r="E30" s="58" t="str">
        <f>ฉบับนักเรียน!D30</f>
        <v>เด็กหญิงพิชญาภา  เงินส่งแสง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3/12</v>
      </c>
      <c r="D31" s="55">
        <f>ฉบับนักเรียน!C31</f>
        <v>44606</v>
      </c>
      <c r="E31" s="58" t="str">
        <f>ฉบับนักเรียน!D31</f>
        <v>เด็กหญิงพุฒิพร  พฤฒิจิระวงศ์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3/12</v>
      </c>
      <c r="D32" s="55">
        <f>ฉบับนักเรียน!C32</f>
        <v>44608</v>
      </c>
      <c r="E32" s="58" t="str">
        <f>ฉบับนักเรียน!D32</f>
        <v>เด็กหญิงภัทรมน  เลี่ยมดวงแข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3/12</v>
      </c>
      <c r="D33" s="55">
        <f>ฉบับนักเรียน!C33</f>
        <v>44609</v>
      </c>
      <c r="E33" s="58" t="str">
        <f>ฉบับนักเรียน!D33</f>
        <v>เด็กหญิงรสิตา  คำแพทย์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3/12</v>
      </c>
      <c r="D34" s="55">
        <f>ฉบับนักเรียน!C34</f>
        <v>44610</v>
      </c>
      <c r="E34" s="58" t="str">
        <f>ฉบับนักเรียน!D34</f>
        <v>เด็กหญิงวันวิสา  มาประสพ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3/12</v>
      </c>
      <c r="D35" s="55">
        <f>ฉบับนักเรียน!C35</f>
        <v>44611</v>
      </c>
      <c r="E35" s="58" t="str">
        <f>ฉบับนักเรียน!D35</f>
        <v>เด็กหญิงศรัณพร  ศิริสุข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3/12</v>
      </c>
      <c r="D36" s="55">
        <f>ฉบับนักเรียน!C36</f>
        <v>44612</v>
      </c>
      <c r="E36" s="58" t="str">
        <f>ฉบับนักเรียน!D36</f>
        <v>เด็กหญิงสุธีธิดา  ภาคมฤค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3/12</v>
      </c>
      <c r="D37" s="55">
        <f>ฉบับนักเรียน!C37</f>
        <v>44613</v>
      </c>
      <c r="E37" s="58" t="str">
        <f>ฉบับนักเรียน!D37</f>
        <v>เด็กหญิงสุพิชญา  กุลเผือก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3/12</v>
      </c>
      <c r="D38" s="55">
        <f>ฉบับนักเรียน!C38</f>
        <v>44698</v>
      </c>
      <c r="E38" s="58" t="str">
        <f>ฉบับนักเรียน!D38</f>
        <v>เด็กหญิงนภัสวรรณ  เอิบสุข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3/12</v>
      </c>
      <c r="D39" s="55">
        <f>ฉบับนักเรียน!C39</f>
        <v>44779</v>
      </c>
      <c r="E39" s="58" t="str">
        <f>ฉบับนักเรียน!D39</f>
        <v>เด็กหญิงณิชชิศา  เดชาจือเกร็ด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3/12</v>
      </c>
      <c r="D40" s="55">
        <f>ฉบับนักเรียน!C40</f>
        <v>44844</v>
      </c>
      <c r="E40" s="58" t="str">
        <f>ฉบับนักเรียน!D40</f>
        <v>เด็กหญิงอชิรญาณ์  อุตรมาตย์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นางสาวศรัญญา อยู่สุข</v>
      </c>
      <c r="F57" s="46"/>
      <c r="G57" s="46"/>
      <c r="H57" s="46"/>
      <c r="I57" s="46"/>
      <c r="J57" s="46"/>
      <c r="K57" s="46"/>
      <c r="L57" s="46"/>
      <c r="M57" s="46"/>
      <c r="N57" s="95" t="str">
        <f>equal3!N57</f>
        <v>นางสาวพิชชาภา หารไชย</v>
      </c>
      <c r="O57" s="96"/>
      <c r="P57" s="9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3" t="s">
        <v>63</v>
      </c>
      <c r="O58" s="96"/>
      <c r="P58" s="9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7" zoomScale="80" zoomScaleNormal="80" workbookViewId="0">
      <selection activeCell="C41" sqref="C41:S44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7" t="s">
        <v>0</v>
      </c>
      <c r="C2" s="98"/>
      <c r="D2" s="98"/>
      <c r="E2" s="98"/>
      <c r="F2" s="99"/>
      <c r="G2" s="80"/>
      <c r="H2" s="108" t="s">
        <v>85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7" t="str">
        <f>ฉบับนักเรียน!A3</f>
        <v>นางสาวศรัญญา อยู่สุข  นางสาวพิชชาภา หารไชย</v>
      </c>
      <c r="C3" s="98"/>
      <c r="D3" s="98"/>
      <c r="E3" s="98"/>
      <c r="F3" s="99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3/12</v>
      </c>
      <c r="D5" s="55">
        <f>ฉบับนักเรียน!C5</f>
        <v>44579</v>
      </c>
      <c r="E5" s="58" t="str">
        <f>ฉบับนักเรียน!D5</f>
        <v>เด็กชายกวี  เจริญผล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0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0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0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0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0" si="4">IF(O5&gt;4,"มีจุดแข็ง","ไม่มีจุดแข็ง")</f>
        <v>ไม่มีจุดแข็ง</v>
      </c>
      <c r="Q5" s="32">
        <f t="shared" ref="Q5:Q40" si="5">G5+I5+K5+M5</f>
        <v>0</v>
      </c>
      <c r="R5" s="32">
        <f t="shared" ref="R5:R40" si="6">SUM(G5,I5,K5,M5)</f>
        <v>0</v>
      </c>
      <c r="S5" s="32" t="str">
        <f t="shared" ref="S5:S40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3/12</v>
      </c>
      <c r="D6" s="55">
        <f>ฉบับนักเรียน!C6</f>
        <v>44581</v>
      </c>
      <c r="E6" s="58" t="str">
        <f>ฉบับนักเรียน!D6</f>
        <v>เด็กชายญาณวัฒน์  ทองประจง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3/12</v>
      </c>
      <c r="D7" s="55">
        <f>ฉบับนักเรียน!C7</f>
        <v>44582</v>
      </c>
      <c r="E7" s="58" t="str">
        <f>ฉบับนักเรียน!D7</f>
        <v>เด็กชายนพรุจ  ทรัพย์สินมั่นคง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3/12</v>
      </c>
      <c r="D8" s="55">
        <f>ฉบับนักเรียน!C8</f>
        <v>44584</v>
      </c>
      <c r="E8" s="58" t="str">
        <f>ฉบับนักเรียน!D8</f>
        <v>เด็กชายปัณณ์  จิตต์การุณย์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3/12</v>
      </c>
      <c r="D9" s="55">
        <f>ฉบับนักเรียน!C9</f>
        <v>44585</v>
      </c>
      <c r="E9" s="58" t="str">
        <f>ฉบับนักเรียน!D9</f>
        <v>เด็กชายพีรวัส  ก้อนมณี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3/12</v>
      </c>
      <c r="D10" s="55">
        <f>ฉบับนักเรียน!C10</f>
        <v>44586</v>
      </c>
      <c r="E10" s="58" t="str">
        <f>ฉบับนักเรียน!D10</f>
        <v>เด็กชายรณกร  สอยเหลือง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3/12</v>
      </c>
      <c r="D11" s="55">
        <f>ฉบับนักเรียน!C11</f>
        <v>44587</v>
      </c>
      <c r="E11" s="58" t="str">
        <f>ฉบับนักเรียน!D11</f>
        <v>เด็กชายศุภกร  คุ้มกัน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3/12</v>
      </c>
      <c r="D12" s="55">
        <f>ฉบับนักเรียน!C12</f>
        <v>44588</v>
      </c>
      <c r="E12" s="58" t="str">
        <f>ฉบับนักเรียน!D12</f>
        <v>เด็กชายอัชวิน  เที่ยงกระโทก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9.5" customHeight="1" x14ac:dyDescent="0.6">
      <c r="A13" s="46"/>
      <c r="B13" s="26" t="s">
        <v>20</v>
      </c>
      <c r="C13" s="50" t="str">
        <f>ฉบับครู!B13</f>
        <v>3/12</v>
      </c>
      <c r="D13" s="55">
        <f>ฉบับนักเรียน!C13</f>
        <v>44589</v>
      </c>
      <c r="E13" s="58" t="str">
        <f>ฉบับนักเรียน!D13</f>
        <v>เด็กชายอัศวิน  รัตนกิจเจริญ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9.5" customHeight="1" x14ac:dyDescent="0.6">
      <c r="A14" s="46"/>
      <c r="B14" s="26" t="s">
        <v>21</v>
      </c>
      <c r="C14" s="50" t="str">
        <f>ฉบับครู!B14</f>
        <v>3/12</v>
      </c>
      <c r="D14" s="55">
        <f>ฉบับนักเรียน!C14</f>
        <v>44763</v>
      </c>
      <c r="E14" s="58" t="str">
        <f>ฉบับนักเรียน!D14</f>
        <v>เด็กชายณัฐดนัย  บุ้งทอง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9.5" customHeight="1" x14ac:dyDescent="0.6">
      <c r="A15" s="46"/>
      <c r="B15" s="26" t="s">
        <v>22</v>
      </c>
      <c r="C15" s="50" t="str">
        <f>ฉบับครู!B15</f>
        <v>3/12</v>
      </c>
      <c r="D15" s="55">
        <f>ฉบับนักเรียน!C15</f>
        <v>44590</v>
      </c>
      <c r="E15" s="58" t="str">
        <f>ฉบับนักเรียน!D15</f>
        <v>เด็กหญิงกวินธิดา  รื่นสุข</v>
      </c>
      <c r="F15" s="32" t="str">
        <f>ฉบับนักเรียน!E15</f>
        <v>หญิง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9.5" customHeight="1" x14ac:dyDescent="0.6">
      <c r="A16" s="46"/>
      <c r="B16" s="26" t="s">
        <v>23</v>
      </c>
      <c r="C16" s="50" t="str">
        <f>ฉบับครู!B16</f>
        <v>3/12</v>
      </c>
      <c r="D16" s="55">
        <f>ฉบับนักเรียน!C16</f>
        <v>44591</v>
      </c>
      <c r="E16" s="58" t="str">
        <f>ฉบับนักเรียน!D16</f>
        <v>เด็กหญิงกัญจณ์ณิกข์  ต่อรัตนวัฒนา</v>
      </c>
      <c r="F16" s="32" t="str">
        <f>ฉบับนักเรียน!E16</f>
        <v>หญิง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9.5" customHeight="1" x14ac:dyDescent="0.6">
      <c r="A17" s="46"/>
      <c r="B17" s="26" t="s">
        <v>24</v>
      </c>
      <c r="C17" s="50" t="str">
        <f>ฉบับครู!B17</f>
        <v>3/12</v>
      </c>
      <c r="D17" s="55">
        <f>ฉบับนักเรียน!C17</f>
        <v>44592</v>
      </c>
      <c r="E17" s="58" t="str">
        <f>ฉบับนักเรียน!D17</f>
        <v>เด็กหญิงกันติชญา  เทศนอก</v>
      </c>
      <c r="F17" s="32" t="str">
        <f>ฉบับนักเรียน!E17</f>
        <v>หญิง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9.5" customHeight="1" x14ac:dyDescent="0.6">
      <c r="A18" s="46"/>
      <c r="B18" s="26" t="s">
        <v>25</v>
      </c>
      <c r="C18" s="50" t="str">
        <f>ฉบับครู!B18</f>
        <v>3/12</v>
      </c>
      <c r="D18" s="55">
        <f>ฉบับนักเรียน!C18</f>
        <v>44593</v>
      </c>
      <c r="E18" s="58" t="str">
        <f>ฉบับนักเรียน!D18</f>
        <v>เด็กหญิงกีรติ  ม่วงดี</v>
      </c>
      <c r="F18" s="32" t="str">
        <f>ฉบับนักเรียน!E18</f>
        <v>หญิง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9.5" customHeight="1" x14ac:dyDescent="0.6">
      <c r="A19" s="46"/>
      <c r="B19" s="26" t="s">
        <v>26</v>
      </c>
      <c r="C19" s="50" t="str">
        <f>ฉบับครู!B19</f>
        <v>3/12</v>
      </c>
      <c r="D19" s="55">
        <f>ฉบับนักเรียน!C19</f>
        <v>44594</v>
      </c>
      <c r="E19" s="58" t="str">
        <f>ฉบับนักเรียน!D19</f>
        <v>เด็กหญิงขวัญพิชชา  สุทธคุณ</v>
      </c>
      <c r="F19" s="32" t="str">
        <f>ฉบับนักเรียน!E19</f>
        <v>หญิง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9.5" customHeight="1" x14ac:dyDescent="0.6">
      <c r="A20" s="46"/>
      <c r="B20" s="26" t="s">
        <v>27</v>
      </c>
      <c r="C20" s="50" t="str">
        <f>ฉบับครู!B20</f>
        <v>3/12</v>
      </c>
      <c r="D20" s="55">
        <f>ฉบับนักเรียน!C20</f>
        <v>44595</v>
      </c>
      <c r="E20" s="58" t="str">
        <f>ฉบับนักเรียน!D20</f>
        <v>เด็กหญิงชนมน  พักคง</v>
      </c>
      <c r="F20" s="32" t="str">
        <f>ฉบับนักเรียน!E20</f>
        <v>หญิง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9.5" customHeight="1" x14ac:dyDescent="0.6">
      <c r="A21" s="46"/>
      <c r="B21" s="26" t="s">
        <v>28</v>
      </c>
      <c r="C21" s="50" t="str">
        <f>ฉบับครู!B21</f>
        <v>3/12</v>
      </c>
      <c r="D21" s="55">
        <f>ฉบับนักเรียน!C21</f>
        <v>44596</v>
      </c>
      <c r="E21" s="58" t="str">
        <f>ฉบับนักเรียน!D21</f>
        <v>เด็กหญิงชนิกานต์  วรรณธรรม</v>
      </c>
      <c r="F21" s="32" t="str">
        <f>ฉบับนักเรียน!E21</f>
        <v>หญิง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9.5" customHeight="1" x14ac:dyDescent="0.6">
      <c r="A22" s="46"/>
      <c r="B22" s="26" t="s">
        <v>29</v>
      </c>
      <c r="C22" s="50" t="str">
        <f>ฉบับครู!B22</f>
        <v>3/12</v>
      </c>
      <c r="D22" s="55">
        <f>ฉบับนักเรียน!C22</f>
        <v>44597</v>
      </c>
      <c r="E22" s="58" t="str">
        <f>ฉบับนักเรียน!D22</f>
        <v>เด็กหญิงณัฐสินี  สุวรรณรัตน์</v>
      </c>
      <c r="F22" s="32" t="str">
        <f>ฉบับนักเรียน!E22</f>
        <v>หญิง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9.5" customHeight="1" x14ac:dyDescent="0.6">
      <c r="A23" s="46"/>
      <c r="B23" s="26" t="s">
        <v>30</v>
      </c>
      <c r="C23" s="50" t="str">
        <f>ฉบับครู!B23</f>
        <v>3/12</v>
      </c>
      <c r="D23" s="55">
        <f>ฉบับนักเรียน!C23</f>
        <v>44598</v>
      </c>
      <c r="E23" s="58" t="str">
        <f>ฉบับนักเรียน!D23</f>
        <v>เด็กหญิงตะวัน  สูดี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3/12</v>
      </c>
      <c r="D24" s="55">
        <f>ฉบับนักเรียน!C24</f>
        <v>44599</v>
      </c>
      <c r="E24" s="58" t="str">
        <f>ฉบับนักเรียน!D24</f>
        <v>เด็กหญิงนนลณีย์  วงศ์เธียรธนา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3/12</v>
      </c>
      <c r="D25" s="55">
        <f>ฉบับนักเรียน!C25</f>
        <v>44600</v>
      </c>
      <c r="E25" s="58" t="str">
        <f>ฉบับนักเรียน!D25</f>
        <v>เด็กหญิงนภัสวรรณ  ประทุมทอง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3/12</v>
      </c>
      <c r="D26" s="55">
        <f>ฉบับนักเรียน!C26</f>
        <v>44601</v>
      </c>
      <c r="E26" s="58" t="str">
        <f>ฉบับนักเรียน!D26</f>
        <v>เด็กหญิงนันท์นภัสร์  เปรมศิริศักดิ์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3/12</v>
      </c>
      <c r="D27" s="55">
        <f>ฉบับนักเรียน!C27</f>
        <v>44602</v>
      </c>
      <c r="E27" s="58" t="str">
        <f>ฉบับนักเรียน!D27</f>
        <v>เด็กหญิงปริยากร  กุยแก้ว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3/12</v>
      </c>
      <c r="D28" s="55">
        <f>ฉบับนักเรียน!C28</f>
        <v>44603</v>
      </c>
      <c r="E28" s="58" t="str">
        <f>ฉบับนักเรียน!D28</f>
        <v>เด็กหญิงปวริศา  มีสุข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3/12</v>
      </c>
      <c r="D29" s="55">
        <f>ฉบับนักเรียน!C29</f>
        <v>44604</v>
      </c>
      <c r="E29" s="58" t="str">
        <f>ฉบับนักเรียน!D29</f>
        <v>เด็กหญิงพิชชาดา  ศุภธีรารักษ์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3/12</v>
      </c>
      <c r="D30" s="55">
        <f>ฉบับนักเรียน!C30</f>
        <v>44605</v>
      </c>
      <c r="E30" s="58" t="str">
        <f>ฉบับนักเรียน!D30</f>
        <v>เด็กหญิงพิชญาภา  เงินส่งแสง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3/12</v>
      </c>
      <c r="D31" s="55">
        <f>ฉบับนักเรียน!C31</f>
        <v>44606</v>
      </c>
      <c r="E31" s="58" t="str">
        <f>ฉบับนักเรียน!D31</f>
        <v>เด็กหญิงพุฒิพร  พฤฒิจิระวงศ์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3/12</v>
      </c>
      <c r="D32" s="55">
        <f>ฉบับนักเรียน!C32</f>
        <v>44608</v>
      </c>
      <c r="E32" s="58" t="str">
        <f>ฉบับนักเรียน!D32</f>
        <v>เด็กหญิงภัทรมน  เลี่ยมดวงแข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3/12</v>
      </c>
      <c r="D33" s="55">
        <f>ฉบับนักเรียน!C33</f>
        <v>44609</v>
      </c>
      <c r="E33" s="58" t="str">
        <f>ฉบับนักเรียน!D33</f>
        <v>เด็กหญิงรสิตา  คำแพทย์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3/12</v>
      </c>
      <c r="D34" s="55">
        <f>ฉบับนักเรียน!C34</f>
        <v>44610</v>
      </c>
      <c r="E34" s="58" t="str">
        <f>ฉบับนักเรียน!D34</f>
        <v>เด็กหญิงวันวิสา  มาประสพ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3/12</v>
      </c>
      <c r="D35" s="55">
        <f>ฉบับนักเรียน!C35</f>
        <v>44611</v>
      </c>
      <c r="E35" s="58" t="str">
        <f>ฉบับนักเรียน!D35</f>
        <v>เด็กหญิงศรัณพร  ศิริสุข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3/12</v>
      </c>
      <c r="D36" s="55">
        <f>ฉบับนักเรียน!C36</f>
        <v>44612</v>
      </c>
      <c r="E36" s="58" t="str">
        <f>ฉบับนักเรียน!D36</f>
        <v>เด็กหญิงสุธีธิดา  ภาคมฤค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3/12</v>
      </c>
      <c r="D37" s="55">
        <f>ฉบับนักเรียน!C37</f>
        <v>44613</v>
      </c>
      <c r="E37" s="58" t="str">
        <f>ฉบับนักเรียน!D37</f>
        <v>เด็กหญิงสุพิชญา  กุลเผือก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3/12</v>
      </c>
      <c r="D38" s="55">
        <f>ฉบับนักเรียน!C38</f>
        <v>44698</v>
      </c>
      <c r="E38" s="58" t="str">
        <f>ฉบับนักเรียน!D38</f>
        <v>เด็กหญิงนภัสวรรณ  เอิบสุข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3/12</v>
      </c>
      <c r="D39" s="55">
        <f>ฉบับนักเรียน!C39</f>
        <v>44779</v>
      </c>
      <c r="E39" s="58" t="str">
        <f>ฉบับนักเรียน!D39</f>
        <v>เด็กหญิงณิชชิศา  เดชาจือเกร็ด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3/12</v>
      </c>
      <c r="D40" s="55">
        <f>ฉบับนักเรียน!C40</f>
        <v>44844</v>
      </c>
      <c r="E40" s="58" t="str">
        <f>ฉบับนักเรียน!D40</f>
        <v>เด็กหญิงอชิรญาณ์  อุตรมาตย์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นางสาวศรัญญา อยู่สุข</v>
      </c>
      <c r="F57" s="46"/>
      <c r="G57" s="46"/>
      <c r="H57" s="46"/>
      <c r="I57" s="46"/>
      <c r="J57" s="46"/>
      <c r="K57" s="46"/>
      <c r="L57" s="46"/>
      <c r="M57" s="46"/>
      <c r="N57" s="95" t="str">
        <f>report1!N57</f>
        <v>นางสาวพิชชาภา หารไชย</v>
      </c>
      <c r="O57" s="96"/>
      <c r="P57" s="9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5" t="str">
        <f>report1!N58</f>
        <v>ครูที่ปรึกษา</v>
      </c>
      <c r="O58" s="96"/>
      <c r="P58" s="9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1" zoomScale="90" zoomScaleNormal="90" workbookViewId="0">
      <selection activeCell="C41" sqref="C41:S44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7" t="s">
        <v>0</v>
      </c>
      <c r="C2" s="98"/>
      <c r="D2" s="98"/>
      <c r="E2" s="98"/>
      <c r="F2" s="99"/>
      <c r="G2" s="80"/>
      <c r="H2" s="108" t="s">
        <v>86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7" t="str">
        <f>ฉบับนักเรียน!A3</f>
        <v>นางสาวศรัญญา อยู่สุข  นางสาวพิชชาภา หารไชย</v>
      </c>
      <c r="C3" s="98"/>
      <c r="D3" s="98"/>
      <c r="E3" s="98"/>
      <c r="F3" s="99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3/12</v>
      </c>
      <c r="D5" s="81">
        <f>ฉบับนักเรียน!C5</f>
        <v>44579</v>
      </c>
      <c r="E5" s="48" t="str">
        <f>ฉบับนักเรียน!D5</f>
        <v>เด็กชายกวี  เจริญผล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0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0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0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0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0" si="4">IF(O5&gt;4,"มีจุดแข็ง","ไม่มีจุดแข็ง")</f>
        <v>ไม่มีจุดแข็ง</v>
      </c>
      <c r="Q5" s="32">
        <f t="shared" ref="Q5:Q40" si="5">G5+I5+K5+M5</f>
        <v>0</v>
      </c>
      <c r="R5" s="32">
        <f t="shared" ref="R5:R40" si="6">SUM(G5,I5,K5,M5)</f>
        <v>0</v>
      </c>
      <c r="S5" s="32" t="str">
        <f t="shared" ref="S5:S40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3/12</v>
      </c>
      <c r="D6" s="81">
        <f>ฉบับนักเรียน!C6</f>
        <v>44581</v>
      </c>
      <c r="E6" s="48" t="str">
        <f>ฉบับนักเรียน!D6</f>
        <v>เด็กชายญาณวัฒน์  ทองประจง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3/12</v>
      </c>
      <c r="D7" s="81">
        <f>ฉบับนักเรียน!C7</f>
        <v>44582</v>
      </c>
      <c r="E7" s="48" t="str">
        <f>ฉบับนักเรียน!D7</f>
        <v>เด็กชายนพรุจ  ทรัพย์สินมั่นคง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3/12</v>
      </c>
      <c r="D8" s="81">
        <f>ฉบับนักเรียน!C8</f>
        <v>44584</v>
      </c>
      <c r="E8" s="48" t="str">
        <f>ฉบับนักเรียน!D8</f>
        <v>เด็กชายปัณณ์  จิตต์การุณย์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3/12</v>
      </c>
      <c r="D9" s="81">
        <f>ฉบับนักเรียน!C9</f>
        <v>44585</v>
      </c>
      <c r="E9" s="48" t="str">
        <f>ฉบับนักเรียน!D9</f>
        <v>เด็กชายพีรวัส  ก้อนมณี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3/12</v>
      </c>
      <c r="D10" s="81">
        <f>ฉบับนักเรียน!C10</f>
        <v>44586</v>
      </c>
      <c r="E10" s="48" t="str">
        <f>ฉบับนักเรียน!D10</f>
        <v>เด็กชายรณกร  สอยเหลือง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3/12</v>
      </c>
      <c r="D11" s="81">
        <f>ฉบับนักเรียน!C11</f>
        <v>44587</v>
      </c>
      <c r="E11" s="48" t="str">
        <f>ฉบับนักเรียน!D11</f>
        <v>เด็กชายศุภกร  คุ้มกัน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3/12</v>
      </c>
      <c r="D12" s="81">
        <f>ฉบับนักเรียน!C12</f>
        <v>44588</v>
      </c>
      <c r="E12" s="48" t="str">
        <f>ฉบับนักเรียน!D12</f>
        <v>เด็กชายอัชวิน  เที่ยงกระโทก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3/12</v>
      </c>
      <c r="D13" s="81">
        <f>ฉบับนักเรียน!C13</f>
        <v>44589</v>
      </c>
      <c r="E13" s="48" t="str">
        <f>ฉบับนักเรียน!D13</f>
        <v>เด็กชายอัศวิน  รัตนกิจเจริญ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3/12</v>
      </c>
      <c r="D14" s="81">
        <f>ฉบับนักเรียน!C14</f>
        <v>44763</v>
      </c>
      <c r="E14" s="48" t="str">
        <f>ฉบับนักเรียน!D14</f>
        <v>เด็กชายณัฐดนัย  บุ้งทอง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3/12</v>
      </c>
      <c r="D15" s="81">
        <f>ฉบับนักเรียน!C15</f>
        <v>44590</v>
      </c>
      <c r="E15" s="48" t="str">
        <f>ฉบับนักเรียน!D15</f>
        <v>เด็กหญิงกวินธิดา  รื่นสุข</v>
      </c>
      <c r="F15" s="32" t="str">
        <f>ฉบับนักเรียน!E15</f>
        <v>หญิง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3/12</v>
      </c>
      <c r="D16" s="81">
        <f>ฉบับนักเรียน!C16</f>
        <v>44591</v>
      </c>
      <c r="E16" s="48" t="str">
        <f>ฉบับนักเรียน!D16</f>
        <v>เด็กหญิงกัญจณ์ณิกข์  ต่อรัตนวัฒนา</v>
      </c>
      <c r="F16" s="32" t="str">
        <f>ฉบับนักเรียน!E16</f>
        <v>หญิง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3/12</v>
      </c>
      <c r="D17" s="81">
        <f>ฉบับนักเรียน!C17</f>
        <v>44592</v>
      </c>
      <c r="E17" s="48" t="str">
        <f>ฉบับนักเรียน!D17</f>
        <v>เด็กหญิงกันติชญา  เทศนอก</v>
      </c>
      <c r="F17" s="32" t="str">
        <f>ฉบับนักเรียน!E17</f>
        <v>หญิง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3/12</v>
      </c>
      <c r="D18" s="81">
        <f>ฉบับนักเรียน!C18</f>
        <v>44593</v>
      </c>
      <c r="E18" s="48" t="str">
        <f>ฉบับนักเรียน!D18</f>
        <v>เด็กหญิงกีรติ  ม่วงดี</v>
      </c>
      <c r="F18" s="32" t="str">
        <f>ฉบับนักเรียน!E18</f>
        <v>หญิง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3/12</v>
      </c>
      <c r="D19" s="81">
        <f>ฉบับนักเรียน!C19</f>
        <v>44594</v>
      </c>
      <c r="E19" s="48" t="str">
        <f>ฉบับนักเรียน!D19</f>
        <v>เด็กหญิงขวัญพิชชา  สุทธคุณ</v>
      </c>
      <c r="F19" s="32" t="str">
        <f>ฉบับนักเรียน!E19</f>
        <v>หญิง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3/12</v>
      </c>
      <c r="D20" s="81">
        <f>ฉบับนักเรียน!C20</f>
        <v>44595</v>
      </c>
      <c r="E20" s="48" t="str">
        <f>ฉบับนักเรียน!D20</f>
        <v>เด็กหญิงชนมน  พักคง</v>
      </c>
      <c r="F20" s="32" t="str">
        <f>ฉบับนักเรียน!E20</f>
        <v>หญิง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3/12</v>
      </c>
      <c r="D21" s="81">
        <f>ฉบับนักเรียน!C21</f>
        <v>44596</v>
      </c>
      <c r="E21" s="48" t="str">
        <f>ฉบับนักเรียน!D21</f>
        <v>เด็กหญิงชนิกานต์  วรรณธรรม</v>
      </c>
      <c r="F21" s="32" t="str">
        <f>ฉบับนักเรียน!E21</f>
        <v>หญิง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3/12</v>
      </c>
      <c r="D22" s="81">
        <f>ฉบับนักเรียน!C22</f>
        <v>44597</v>
      </c>
      <c r="E22" s="48" t="str">
        <f>ฉบับนักเรียน!D22</f>
        <v>เด็กหญิงณัฐสินี  สุวรรณรัตน์</v>
      </c>
      <c r="F22" s="32" t="str">
        <f>ฉบับนักเรียน!E22</f>
        <v>หญิง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3/12</v>
      </c>
      <c r="D23" s="81">
        <f>ฉบับนักเรียน!C23</f>
        <v>44598</v>
      </c>
      <c r="E23" s="48" t="str">
        <f>ฉบับนักเรียน!D23</f>
        <v>เด็กหญิงตะวัน  สูดี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3/12</v>
      </c>
      <c r="D24" s="81">
        <f>ฉบับนักเรียน!C24</f>
        <v>44599</v>
      </c>
      <c r="E24" s="48" t="str">
        <f>ฉบับนักเรียน!D24</f>
        <v>เด็กหญิงนนลณีย์  วงศ์เธียรธนา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3/12</v>
      </c>
      <c r="D25" s="81">
        <f>ฉบับนักเรียน!C25</f>
        <v>44600</v>
      </c>
      <c r="E25" s="48" t="str">
        <f>ฉบับนักเรียน!D25</f>
        <v>เด็กหญิงนภัสวรรณ  ประทุมทอง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3/12</v>
      </c>
      <c r="D26" s="81">
        <f>ฉบับนักเรียน!C26</f>
        <v>44601</v>
      </c>
      <c r="E26" s="48" t="str">
        <f>ฉบับนักเรียน!D26</f>
        <v>เด็กหญิงนันท์นภัสร์  เปรมศิริศักดิ์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3/12</v>
      </c>
      <c r="D27" s="81">
        <f>ฉบับนักเรียน!C27</f>
        <v>44602</v>
      </c>
      <c r="E27" s="48" t="str">
        <f>ฉบับนักเรียน!D27</f>
        <v>เด็กหญิงปริยากร  กุยแก้ว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3/12</v>
      </c>
      <c r="D28" s="81">
        <f>ฉบับนักเรียน!C28</f>
        <v>44603</v>
      </c>
      <c r="E28" s="48" t="str">
        <f>ฉบับนักเรียน!D28</f>
        <v>เด็กหญิงปวริศา  มีสุข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3/12</v>
      </c>
      <c r="D29" s="81">
        <f>ฉบับนักเรียน!C29</f>
        <v>44604</v>
      </c>
      <c r="E29" s="48" t="str">
        <f>ฉบับนักเรียน!D29</f>
        <v>เด็กหญิงพิชชาดา  ศุภธีรารักษ์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3/12</v>
      </c>
      <c r="D30" s="81">
        <f>ฉบับนักเรียน!C30</f>
        <v>44605</v>
      </c>
      <c r="E30" s="48" t="str">
        <f>ฉบับนักเรียน!D30</f>
        <v>เด็กหญิงพิชญาภา  เงินส่งแสง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3/12</v>
      </c>
      <c r="D31" s="81">
        <f>ฉบับนักเรียน!C31</f>
        <v>44606</v>
      </c>
      <c r="E31" s="48" t="str">
        <f>ฉบับนักเรียน!D31</f>
        <v>เด็กหญิงพุฒิพร  พฤฒิจิระวงศ์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3/12</v>
      </c>
      <c r="D32" s="81">
        <f>ฉบับนักเรียน!C32</f>
        <v>44608</v>
      </c>
      <c r="E32" s="48" t="str">
        <f>ฉบับนักเรียน!D32</f>
        <v>เด็กหญิงภัทรมน  เลี่ยมดวงแข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3/12</v>
      </c>
      <c r="D33" s="81">
        <f>ฉบับนักเรียน!C33</f>
        <v>44609</v>
      </c>
      <c r="E33" s="48" t="str">
        <f>ฉบับนักเรียน!D33</f>
        <v>เด็กหญิงรสิตา  คำแพทย์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3/12</v>
      </c>
      <c r="D34" s="81">
        <f>ฉบับนักเรียน!C34</f>
        <v>44610</v>
      </c>
      <c r="E34" s="48" t="str">
        <f>ฉบับนักเรียน!D34</f>
        <v>เด็กหญิงวันวิสา  มาประสพ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3/12</v>
      </c>
      <c r="D35" s="81">
        <f>ฉบับนักเรียน!C35</f>
        <v>44611</v>
      </c>
      <c r="E35" s="48" t="str">
        <f>ฉบับนักเรียน!D35</f>
        <v>เด็กหญิงศรัณพร  ศิริสุข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3/12</v>
      </c>
      <c r="D36" s="81">
        <f>ฉบับนักเรียน!C36</f>
        <v>44612</v>
      </c>
      <c r="E36" s="48" t="str">
        <f>ฉบับนักเรียน!D36</f>
        <v>เด็กหญิงสุธีธิดา  ภาคมฤค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3/12</v>
      </c>
      <c r="D37" s="81">
        <f>ฉบับนักเรียน!C37</f>
        <v>44613</v>
      </c>
      <c r="E37" s="48" t="str">
        <f>ฉบับนักเรียน!D37</f>
        <v>เด็กหญิงสุพิชญา  กุลเผือก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3/12</v>
      </c>
      <c r="D38" s="81">
        <f>ฉบับนักเรียน!C38</f>
        <v>44698</v>
      </c>
      <c r="E38" s="48" t="str">
        <f>ฉบับนักเรียน!D38</f>
        <v>เด็กหญิงนภัสวรรณ  เอิบสุข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3/12</v>
      </c>
      <c r="D39" s="81">
        <f>ฉบับนักเรียน!C39</f>
        <v>44779</v>
      </c>
      <c r="E39" s="48" t="str">
        <f>ฉบับนักเรียน!D39</f>
        <v>เด็กหญิงณิชชิศา  เดชาจือเกร็ด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3/12</v>
      </c>
      <c r="D40" s="81">
        <f>ฉบับนักเรียน!C40</f>
        <v>44844</v>
      </c>
      <c r="E40" s="48" t="str">
        <f>ฉบับนักเรียน!D40</f>
        <v>เด็กหญิงอชิรญาณ์  อุตรมาตย์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81"/>
      <c r="E41" s="4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81"/>
      <c r="E42" s="4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81"/>
      <c r="E43" s="4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81"/>
      <c r="E44" s="4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2"/>
      <c r="D54" s="37"/>
      <c r="E54" s="83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84"/>
      <c r="C55" s="84"/>
      <c r="D55" s="85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นางสาวศรัญญา อยู่สุข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5" t="str">
        <f>report1!N57</f>
        <v>นางสาวพิชชาภา หารไชย</v>
      </c>
      <c r="O57" s="96"/>
      <c r="P57" s="9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5" t="str">
        <f>report1!N58</f>
        <v>ครูที่ปรึกษา</v>
      </c>
      <c r="O58" s="96"/>
      <c r="P58" s="9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2023-07-09T12:53:29Z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