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K.Chaaim_SA\25_SDQ\SDQ_2566\M.3\"/>
    </mc:Choice>
  </mc:AlternateContent>
  <bookViews>
    <workbookView xWindow="0" yWindow="0" windowWidth="24000" windowHeight="9735" activeTab="2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52511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7" i="11" l="1"/>
  <c r="F47" i="11"/>
  <c r="G47" i="11"/>
  <c r="H47" i="11" s="1"/>
  <c r="I47" i="11"/>
  <c r="J47" i="11"/>
  <c r="K47" i="11"/>
  <c r="L47" i="11" s="1"/>
  <c r="M47" i="11"/>
  <c r="N47" i="11"/>
  <c r="O47" i="11"/>
  <c r="P47" i="11" s="1"/>
  <c r="R47" i="11"/>
  <c r="S47" i="11" s="1"/>
  <c r="C47" i="10"/>
  <c r="F47" i="10"/>
  <c r="G47" i="10"/>
  <c r="H47" i="10" s="1"/>
  <c r="I47" i="10"/>
  <c r="J47" i="10"/>
  <c r="K47" i="10"/>
  <c r="L47" i="10" s="1"/>
  <c r="M47" i="10"/>
  <c r="N47" i="10"/>
  <c r="O47" i="10"/>
  <c r="P47" i="10" s="1"/>
  <c r="R47" i="10"/>
  <c r="S47" i="10" s="1"/>
  <c r="C47" i="9"/>
  <c r="F47" i="9"/>
  <c r="G47" i="9"/>
  <c r="H47" i="9"/>
  <c r="I47" i="9"/>
  <c r="J47" i="9"/>
  <c r="K47" i="9"/>
  <c r="L47" i="9" s="1"/>
  <c r="M47" i="9"/>
  <c r="N47" i="9"/>
  <c r="O47" i="9"/>
  <c r="P47" i="9"/>
  <c r="R47" i="9"/>
  <c r="S47" i="9" s="1"/>
  <c r="C47" i="8"/>
  <c r="F47" i="8"/>
  <c r="G47" i="8"/>
  <c r="H47" i="8" s="1"/>
  <c r="I47" i="8"/>
  <c r="J47" i="8"/>
  <c r="K47" i="8"/>
  <c r="L47" i="8" s="1"/>
  <c r="M47" i="8"/>
  <c r="N47" i="8" s="1"/>
  <c r="O47" i="8"/>
  <c r="P47" i="8" s="1"/>
  <c r="R47" i="8"/>
  <c r="S47" i="8" s="1"/>
  <c r="C47" i="7"/>
  <c r="F47" i="7"/>
  <c r="G47" i="7"/>
  <c r="H47" i="7" s="1"/>
  <c r="I47" i="7"/>
  <c r="J47" i="7"/>
  <c r="K47" i="7"/>
  <c r="L47" i="7" s="1"/>
  <c r="M47" i="7"/>
  <c r="N47" i="7"/>
  <c r="O47" i="7"/>
  <c r="P47" i="7" s="1"/>
  <c r="R47" i="7"/>
  <c r="S47" i="7" s="1"/>
  <c r="C47" i="6"/>
  <c r="D47" i="6"/>
  <c r="F47" i="6"/>
  <c r="G47" i="6"/>
  <c r="H47" i="6"/>
  <c r="I47" i="6"/>
  <c r="J47" i="6"/>
  <c r="K47" i="6"/>
  <c r="L47" i="6"/>
  <c r="M47" i="6"/>
  <c r="N47" i="6" s="1"/>
  <c r="O47" i="6"/>
  <c r="P47" i="6"/>
  <c r="Q47" i="6"/>
  <c r="R47" i="6"/>
  <c r="S47" i="6" s="1"/>
  <c r="C47" i="5"/>
  <c r="F47" i="5"/>
  <c r="G47" i="5"/>
  <c r="H47" i="5" s="1"/>
  <c r="I47" i="5"/>
  <c r="J47" i="5"/>
  <c r="K47" i="5"/>
  <c r="L47" i="5" s="1"/>
  <c r="M47" i="5"/>
  <c r="N47" i="5"/>
  <c r="O47" i="5"/>
  <c r="P47" i="5" s="1"/>
  <c r="B47" i="4"/>
  <c r="C47" i="4"/>
  <c r="E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B47" i="2"/>
  <c r="C47" i="2"/>
  <c r="D47" i="11" s="1"/>
  <c r="D47" i="2"/>
  <c r="E47" i="10" s="1"/>
  <c r="E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C45" i="1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8" s="1"/>
  <c r="D46" i="2"/>
  <c r="E46" i="10" s="1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D47" i="9" l="1"/>
  <c r="D47" i="5"/>
  <c r="D47" i="8"/>
  <c r="D47" i="7"/>
  <c r="D47" i="10"/>
  <c r="E47" i="7"/>
  <c r="E47" i="9"/>
  <c r="E47" i="11"/>
  <c r="D47" i="4"/>
  <c r="E47" i="8"/>
  <c r="E47" i="6"/>
  <c r="E47" i="5"/>
  <c r="Q47" i="11"/>
  <c r="Q47" i="10"/>
  <c r="Q47" i="9"/>
  <c r="Q47" i="8"/>
  <c r="Q47" i="7"/>
  <c r="Q47" i="5"/>
  <c r="R47" i="5"/>
  <c r="S47" i="5" s="1"/>
  <c r="D45" i="10"/>
  <c r="C46" i="4"/>
  <c r="D45" i="6"/>
  <c r="D45" i="7"/>
  <c r="D46" i="5"/>
  <c r="D45" i="8"/>
  <c r="D45" i="5"/>
  <c r="D46" i="11"/>
  <c r="C45" i="4"/>
  <c r="D45" i="9"/>
  <c r="D46" i="10"/>
  <c r="D46" i="7"/>
  <c r="D46" i="6"/>
  <c r="D46" i="9"/>
  <c r="E45" i="7"/>
  <c r="E46" i="7"/>
  <c r="E46" i="11"/>
  <c r="E46" i="5"/>
  <c r="E46" i="6"/>
  <c r="E46" i="9"/>
  <c r="D46" i="4"/>
  <c r="E45" i="11"/>
  <c r="D45" i="4"/>
  <c r="E46" i="8"/>
  <c r="E45" i="10"/>
  <c r="E45" i="5"/>
  <c r="E45" i="6"/>
  <c r="E45" i="9"/>
  <c r="R46" i="1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<sst xmlns="http://schemas.openxmlformats.org/spreadsheetml/2006/main" count="885" uniqueCount="146">
  <si>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</si>
  <si>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</si>
  <si>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</si>
  <si>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</si>
  <si>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</si>
  <si>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</si>
  <si>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</si>
  <si>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</si>
  <si>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</si>
  <si>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</si>
  <si>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</si>
  <si>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</si>
  <si>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</si>
  <si>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</si>
  <si>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</si>
  <si>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</si>
  <si>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</si>
  <si>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</si>
  <si>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</si>
  <si>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</si>
  <si>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</si>
  <si>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</si>
  <si>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</si>
  <si>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</si>
  <si>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</si>
  <si>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</si>
  <si>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</si>
  <si>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</si>
  <si>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</si>
  <si>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</si>
  <si>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</si>
  <si>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</si>
  <si>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</si>
  <si>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</si>
  <si>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</si>
  <si>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</si>
  <si>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</si>
  <si>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</si>
  <si>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</si>
  <si>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</si>
  <si>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</si>
  <si>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</si>
  <si>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</si>
  <si>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</si>
  <si>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</si>
  <si>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</si>
  <si>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</si>
  <si>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</si>
  <si>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</si>
  <si>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</si>
  <si>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</si>
  <si>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</si>
  <si>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</si>
  <si>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</si>
  <si>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</si>
  <si>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</si>
  <si>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</si>
  <si>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</si>
  <si>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</si>
  <si>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</si>
  <si>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</si>
  <si>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</si>
  <si>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</si>
  <si>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</si>
  <si>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</si>
  <si>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</si>
  <si>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</si>
  <si>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</si>
  <si>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</si>
  <si>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</si>
  <si>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</si>
  <si>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</si>
  <si>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</si>
  <si>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</si>
  <si>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</si>
  <si>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</si>
  <si>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</si>
  <si>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</si>
  <si>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</si>
  <si>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</si>
  <si>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</si>
  <si>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</si>
  <si>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</si>
  <si>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</si>
  <si>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</si>
  <si>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</si>
  <si>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</si>
  <si>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</si>
  <si>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</si>
  <si>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</si>
  <si>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</si>
  <si>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</si>
  <si>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</si>
  <si>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</si>
  <si>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</si>
  <si>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</si>
  <si>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</si>
  <si>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</si>
  <si>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</si>
  <si>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</si>
  <si>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เด็กชายกิตติยากร  ณ พึ่งบุญ</t>
  </si>
  <si>
    <t>เด็กชายคงกพันธ์  คงทน</t>
  </si>
  <si>
    <t>เด็กชายชยางกูร  พิจารณา</t>
  </si>
  <si>
    <t>เด็กชายชินวุฒิ  นัยสุภาพ</t>
  </si>
  <si>
    <t>เด็กชายณัฐกิตติ์  วิเศษโวหาร</t>
  </si>
  <si>
    <t>เด็กชายแทนคุณ  เอี่ยมอรกุล</t>
  </si>
  <si>
    <t>เด็กชายธนพล  เพ็ญสุข</t>
  </si>
  <si>
    <t>เด็กชายธราเทพ  ทำเอี่ยม</t>
  </si>
  <si>
    <t>เด็กชายธีรวิชญ์  จันทร์น่วม</t>
  </si>
  <si>
    <t>เด็กชายนิติชัย  แซ่เตีย</t>
  </si>
  <si>
    <t>เด็กชายพงษ์นภัทร  นิ่มนวล</t>
  </si>
  <si>
    <t>เด็กชายพิพัฒน์  ดุสงัด</t>
  </si>
  <si>
    <t>เด็กชายเพิ่มพล  เอกสันติ</t>
  </si>
  <si>
    <t>เด็กชายโพธิพงษ์    กล่าวแล้ว</t>
  </si>
  <si>
    <t>เด็กชายภีระภัทร  พันธะนาม</t>
  </si>
  <si>
    <t>เด็กชายวชิรวิทย์  ทึกทา</t>
  </si>
  <si>
    <t>เด็กชายศุภพล  คำไฮ</t>
  </si>
  <si>
    <t>เด็กชายศุภฤกษ์  สร้อยรักษ์</t>
  </si>
  <si>
    <t>เด็กชายศุภวิชญ์  ศรีเมือง</t>
  </si>
  <si>
    <t>นางสาวกฤตยา  แตงอ่อน</t>
  </si>
  <si>
    <t>เด็กหญิงกุลภัสสรณ์  เปลี่ยนสมัย</t>
  </si>
  <si>
    <t>เด็กหญิงชลธิชา  พิมพิลา</t>
  </si>
  <si>
    <t>เด็กหญิงชิดชนก  บัวแก้ว</t>
  </si>
  <si>
    <t>เด็กหญิงชุติกาญจน์  คำทอง</t>
  </si>
  <si>
    <t>เด็กหญิงณัฐณิชา  ป้องศรี</t>
  </si>
  <si>
    <t>เด็กหญิงณัทธิดา  โพชฌงค์</t>
  </si>
  <si>
    <t>เด็กหญิงธนิดา  มังคละ</t>
  </si>
  <si>
    <t>เด็กหญิงธัญญพัทธ์  อนุสิ</t>
  </si>
  <si>
    <t>เด็กหญิงนงนภัส  เอี่ยมป้อ</t>
  </si>
  <si>
    <t>เด็กหญิงนพวรรณ  สายงาม</t>
  </si>
  <si>
    <t>เด็กหญิงประภาภัทร  ปานถม</t>
  </si>
  <si>
    <t>เด็กหญิงปิ่นประภา  แก้วปัญญา</t>
  </si>
  <si>
    <t>เด็กหญิงปิ่นเพชร  หวานจิตร</t>
  </si>
  <si>
    <t>เด็กหญิงพรไพลิน  แสนสุด</t>
  </si>
  <si>
    <t>เด็กหญิงพิชชาภา  ขำโชติ</t>
  </si>
  <si>
    <t>เด็กหญิงพิชฎา  กันทะเนตร</t>
  </si>
  <si>
    <t>เด็กหญิงพิมพิศา  มีจิตต์</t>
  </si>
  <si>
    <t>เด็กหญิงลลิตา  พิมพ์ปรุ</t>
  </si>
  <si>
    <t>เด็กหญิงวราลี  รักษิตานนท์</t>
  </si>
  <si>
    <t>เด็กหญิงสุรัตน์สวดี  จักรมุณี</t>
  </si>
  <si>
    <t>เด็กหญิงวิไลวรรณ  วะลัยใจ</t>
  </si>
  <si>
    <t>เด็กหญิงศศินันท์  โหประพัฒน์</t>
  </si>
  <si>
    <t>เด็กหญิงเอมอร  อ่อนส้มกริด</t>
  </si>
  <si>
    <t>3/6</t>
  </si>
  <si>
    <t>นางสาวบุณฑริกา ไวยธัญกิจ</t>
  </si>
  <si>
    <t>นางสาวนัทมน ปาลวัฒน์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</si>
</sst>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"/>
  </numFmts>
  <fonts count="16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1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522896"/>
        <c:axId val="258523456"/>
      </c:barChart>
      <c:catAx>
        <c:axId val="25852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58523456"/>
        <c:crosses val="autoZero"/>
        <c:auto val="1"/>
        <c:lblAlgn val="ctr"/>
        <c:lblOffset val="100"/>
        <c:noMultiLvlLbl val="1"/>
      </c:catAx>
      <c:valAx>
        <c:axId val="25852345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585228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91-4F2B-9297-69D9DC74A214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878192"/>
        <c:axId val="274878752"/>
      </c:barChart>
      <c:catAx>
        <c:axId val="274878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74878752"/>
        <c:crosses val="autoZero"/>
        <c:auto val="1"/>
        <c:lblAlgn val="ctr"/>
        <c:lblOffset val="100"/>
        <c:noMultiLvlLbl val="1"/>
      </c:catAx>
      <c:valAx>
        <c:axId val="27487875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7487819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5E-4C06-B940-4DF504341ADE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957296"/>
        <c:axId val="274957856"/>
      </c:barChart>
      <c:catAx>
        <c:axId val="27495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74957856"/>
        <c:crosses val="autoZero"/>
        <c:auto val="1"/>
        <c:lblAlgn val="ctr"/>
        <c:lblOffset val="100"/>
        <c:noMultiLvlLbl val="1"/>
      </c:catAx>
      <c:valAx>
        <c:axId val="27495785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749572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xmlns="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xmlns="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xmlns="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M1006"/>
  <sheetViews>
    <sheetView workbookViewId="0">
      <pane ySplit="4" topLeftCell="A47" activePane="bottomLeft" state="frozen"/>
      <selection pane="bottomLeft" activeCell="A57" sqref="A57:XFD59"/>
    </sheetView>
  </sheetViews>
  <sheetFormatPr defaultColWidth="10.09765625" defaultRowHeight="15" customHeight="1" x14ac:dyDescent="0.5"/>
  <cols>
    <col min="1" max="1" width="3.3984375" style="45" customWidth="1"/>
    <col min="2" max="2" width="4.59765625" style="45" customWidth="1"/>
    <col min="3" max="3" width="7.69921875" style="45" customWidth="1"/>
    <col min="4" max="4" width="27.69921875" style="45" customWidth="1"/>
    <col min="5" max="5" width="4.69921875" style="45" customWidth="1"/>
    <col min="6" max="30" width="3.09765625" style="45" customWidth="1"/>
    <col min="31" max="31" width="3.69921875" style="45" hidden="1" customWidth="1"/>
    <col min="32" max="32" width="3.69921875" style="45" customWidth="1"/>
    <col min="33" max="34" width="3.69921875" style="45" hidden="1" customWidth="1"/>
    <col min="35" max="35" width="3.69921875" style="45" customWidth="1"/>
    <col min="36" max="38" width="3.69921875" style="45" hidden="1" customWidth="1"/>
    <col min="39" max="39" width="3.69921875" style="45" customWidth="1"/>
    <col min="40" max="42" width="3.69921875" style="45" hidden="1" customWidth="1"/>
    <col min="43" max="43" width="3.69921875" style="45" customWidth="1"/>
    <col min="44" max="44" width="3.69921875" style="45" hidden="1" customWidth="1"/>
    <col min="45" max="45" width="3.69921875" style="45" customWidth="1"/>
    <col min="46" max="65" width="9.09765625" style="45" customWidth="1"/>
    <col min="66" max="16384" width="10.09765625" style="45"/>
  </cols>
  <sheetData>
    <row r="1" spans="1:65" ht="14.25" customHeight="1" x14ac:dyDescent="0.5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5">
      <c r="A2" s="90" t="s">
        <v>0</v>
      </c>
      <c r="B2" s="91"/>
      <c r="C2" s="91"/>
      <c r="D2" s="91"/>
      <c r="E2" s="92"/>
      <c r="F2" s="93" t="s">
        <v>1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17"/>
      <c r="AF2" s="84" t="s">
        <v>2</v>
      </c>
      <c r="AG2" s="18"/>
      <c r="AH2" s="18"/>
      <c r="AI2" s="84" t="s">
        <v>3</v>
      </c>
      <c r="AJ2" s="18"/>
      <c r="AK2" s="18"/>
      <c r="AL2" s="18"/>
      <c r="AM2" s="84" t="s">
        <v>4</v>
      </c>
      <c r="AN2" s="18"/>
      <c r="AO2" s="18"/>
      <c r="AP2" s="18"/>
      <c r="AQ2" s="84" t="s">
        <v>5</v>
      </c>
      <c r="AR2" s="18"/>
      <c r="AS2" s="84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5">
      <c r="A3" s="94" t="str">
        <f>C58&amp;"  "&amp;S58</f>
        <v>นางสาวบุณฑริกา ไวยธัญกิจ  นางสาวนัทมน ปาลวัฒน์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17"/>
      <c r="AF3" s="85"/>
      <c r="AG3" s="18"/>
      <c r="AH3" s="18"/>
      <c r="AI3" s="85"/>
      <c r="AJ3" s="18"/>
      <c r="AK3" s="18"/>
      <c r="AL3" s="18"/>
      <c r="AM3" s="85"/>
      <c r="AN3" s="18"/>
      <c r="AO3" s="18"/>
      <c r="AP3" s="18"/>
      <c r="AQ3" s="85"/>
      <c r="AR3" s="18"/>
      <c r="AS3" s="85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5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6"/>
      <c r="AG4" s="18"/>
      <c r="AH4" s="18"/>
      <c r="AI4" s="86"/>
      <c r="AJ4" s="18"/>
      <c r="AK4" s="18"/>
      <c r="AL4" s="18"/>
      <c r="AM4" s="86"/>
      <c r="AN4" s="18"/>
      <c r="AO4" s="18"/>
      <c r="AP4" s="18"/>
      <c r="AQ4" s="86"/>
      <c r="AR4" s="18"/>
      <c r="AS4" s="86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5">
      <c r="A5" s="20">
        <v>1</v>
      </c>
      <c r="B5" s="22" t="str">
        <f>ฉบับครู!B5</f>
        <v>3/6</v>
      </c>
      <c r="C5" s="64">
        <f>ฉบับครู!C5</f>
        <v>44846</v>
      </c>
      <c r="D5" s="23" t="str">
        <f>ฉบับครู!D5</f>
        <v>เด็กชายกิตติยากร  ณ พึ่งบุญ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5">
      <c r="A6" s="20" t="s">
        <v>13</v>
      </c>
      <c r="B6" s="22" t="str">
        <f>ฉบับครู!B6</f>
        <v>3/6</v>
      </c>
      <c r="C6" s="64">
        <f>ฉบับครู!C6</f>
        <v>44847</v>
      </c>
      <c r="D6" s="23" t="str">
        <f>ฉบับครู!D6</f>
        <v>เด็กชายคงกพันธ์  คงทน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5">
      <c r="A7" s="20" t="s">
        <v>14</v>
      </c>
      <c r="B7" s="22" t="str">
        <f>ฉบับครู!B7</f>
        <v>3/6</v>
      </c>
      <c r="C7" s="64">
        <f>ฉบับครู!C7</f>
        <v>44848</v>
      </c>
      <c r="D7" s="23" t="str">
        <f>ฉบับครู!D7</f>
        <v>เด็กชายชยางกูร  พิจารณา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5">
      <c r="A8" s="20" t="s">
        <v>15</v>
      </c>
      <c r="B8" s="22" t="str">
        <f>ฉบับครู!B8</f>
        <v>3/6</v>
      </c>
      <c r="C8" s="64">
        <f>ฉบับครู!C8</f>
        <v>44849</v>
      </c>
      <c r="D8" s="23" t="str">
        <f>ฉบับครู!D8</f>
        <v>เด็กชายชินวุฒิ  นัยสุภาพ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5">
      <c r="A9" s="20" t="s">
        <v>16</v>
      </c>
      <c r="B9" s="22" t="str">
        <f>ฉบับครู!B9</f>
        <v>3/6</v>
      </c>
      <c r="C9" s="64">
        <f>ฉบับครู!C9</f>
        <v>44850</v>
      </c>
      <c r="D9" s="23" t="str">
        <f>ฉบับครู!D9</f>
        <v>เด็กชายณัฐกิตติ์  วิเศษโวหาร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5">
      <c r="A10" s="20" t="s">
        <v>17</v>
      </c>
      <c r="B10" s="22" t="str">
        <f>ฉบับครู!B10</f>
        <v>3/6</v>
      </c>
      <c r="C10" s="64">
        <f>ฉบับครู!C10</f>
        <v>44851</v>
      </c>
      <c r="D10" s="23" t="str">
        <f>ฉบับครู!D10</f>
        <v>เด็กชายแทนคุณ  เอี่ยมอรกุล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5">
      <c r="A11" s="20" t="s">
        <v>18</v>
      </c>
      <c r="B11" s="22" t="str">
        <f>ฉบับครู!B11</f>
        <v>3/6</v>
      </c>
      <c r="C11" s="64">
        <f>ฉบับครู!C11</f>
        <v>44852</v>
      </c>
      <c r="D11" s="23" t="str">
        <f>ฉบับครู!D11</f>
        <v>เด็กชายธนพล  เพ็ญสุข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5">
      <c r="A12" s="20" t="s">
        <v>19</v>
      </c>
      <c r="B12" s="22" t="str">
        <f>ฉบับครู!B12</f>
        <v>3/6</v>
      </c>
      <c r="C12" s="64">
        <f>ฉบับครู!C12</f>
        <v>44853</v>
      </c>
      <c r="D12" s="23" t="str">
        <f>ฉบับครู!D12</f>
        <v>เด็กชายธราเทพ  ทำเอี่ยม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5">
      <c r="A13" s="20" t="s">
        <v>20</v>
      </c>
      <c r="B13" s="22" t="str">
        <f>ฉบับครู!B13</f>
        <v>3/6</v>
      </c>
      <c r="C13" s="64">
        <f>ฉบับครู!C13</f>
        <v>44854</v>
      </c>
      <c r="D13" s="23" t="str">
        <f>ฉบับครู!D13</f>
        <v>เด็กชายธีรวิชญ์  จันทร์น่วม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5">
      <c r="A14" s="20" t="s">
        <v>21</v>
      </c>
      <c r="B14" s="22" t="str">
        <f>ฉบับครู!B14</f>
        <v>3/6</v>
      </c>
      <c r="C14" s="64">
        <f>ฉบับครู!C14</f>
        <v>44855</v>
      </c>
      <c r="D14" s="23" t="str">
        <f>ฉบับครู!D14</f>
        <v>เด็กชายนิติชัย  แซ่เตีย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5">
      <c r="A15" s="20" t="s">
        <v>22</v>
      </c>
      <c r="B15" s="22" t="str">
        <f>ฉบับครู!B15</f>
        <v>3/6</v>
      </c>
      <c r="C15" s="64">
        <f>ฉบับครู!C15</f>
        <v>44856</v>
      </c>
      <c r="D15" s="23" t="str">
        <f>ฉบับครู!D15</f>
        <v>เด็กชายพงษ์นภัทร  นิ่มนวล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5">
      <c r="A16" s="20" t="s">
        <v>23</v>
      </c>
      <c r="B16" s="22" t="str">
        <f>ฉบับครู!B16</f>
        <v>3/6</v>
      </c>
      <c r="C16" s="64">
        <f>ฉบับครู!C16</f>
        <v>44857</v>
      </c>
      <c r="D16" s="23" t="str">
        <f>ฉบับครู!D16</f>
        <v>เด็กชายพิพัฒน์  ดุสงัด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5">
      <c r="A17" s="20" t="s">
        <v>24</v>
      </c>
      <c r="B17" s="22" t="str">
        <f>ฉบับครู!B17</f>
        <v>3/6</v>
      </c>
      <c r="C17" s="64">
        <f>ฉบับครู!C17</f>
        <v>44858</v>
      </c>
      <c r="D17" s="23" t="str">
        <f>ฉบับครู!D17</f>
        <v>เด็กชายเพิ่มพล  เอกสันติ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5">
      <c r="A18" s="20" t="s">
        <v>25</v>
      </c>
      <c r="B18" s="22" t="str">
        <f>ฉบับครู!B18</f>
        <v>3/6</v>
      </c>
      <c r="C18" s="64">
        <f>ฉบับครู!C18</f>
        <v>44859</v>
      </c>
      <c r="D18" s="23" t="str">
        <f>ฉบับครู!D18</f>
        <v>เด็กชายโพธิพงษ์    กล่าวแล้ว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5">
      <c r="A19" s="20" t="s">
        <v>26</v>
      </c>
      <c r="B19" s="22" t="str">
        <f>ฉบับครู!B19</f>
        <v>3/6</v>
      </c>
      <c r="C19" s="64">
        <f>ฉบับครู!C19</f>
        <v>44860</v>
      </c>
      <c r="D19" s="23" t="str">
        <f>ฉบับครู!D19</f>
        <v>เด็กชายภีระภัทร  พันธะนาม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5">
      <c r="A20" s="20" t="s">
        <v>27</v>
      </c>
      <c r="B20" s="22" t="str">
        <f>ฉบับครู!B20</f>
        <v>3/6</v>
      </c>
      <c r="C20" s="64">
        <f>ฉบับครู!C20</f>
        <v>44861</v>
      </c>
      <c r="D20" s="23" t="str">
        <f>ฉบับครู!D20</f>
        <v>เด็กชายวชิรวิทย์  ทึกทา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5">
      <c r="A21" s="20" t="s">
        <v>28</v>
      </c>
      <c r="B21" s="22" t="str">
        <f>ฉบับครู!B21</f>
        <v>3/6</v>
      </c>
      <c r="C21" s="64">
        <f>ฉบับครู!C21</f>
        <v>44862</v>
      </c>
      <c r="D21" s="23" t="str">
        <f>ฉบับครู!D21</f>
        <v>เด็กชายศุภพล  คำไฮ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5">
      <c r="A22" s="20" t="s">
        <v>29</v>
      </c>
      <c r="B22" s="22" t="str">
        <f>ฉบับครู!B22</f>
        <v>3/6</v>
      </c>
      <c r="C22" s="64">
        <f>ฉบับครู!C22</f>
        <v>44863</v>
      </c>
      <c r="D22" s="23" t="str">
        <f>ฉบับครู!D22</f>
        <v>เด็กชายศุภฤกษ์  สร้อยรักษ์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5">
      <c r="A23" s="20" t="s">
        <v>30</v>
      </c>
      <c r="B23" s="22" t="str">
        <f>ฉบับครู!B23</f>
        <v>3/6</v>
      </c>
      <c r="C23" s="64">
        <f>ฉบับครู!C23</f>
        <v>44864</v>
      </c>
      <c r="D23" s="23" t="str">
        <f>ฉบับครู!D23</f>
        <v>เด็กชายศุภวิชญ์  ศรีเมือง</v>
      </c>
      <c r="E23" s="24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5">
      <c r="A24" s="20" t="s">
        <v>31</v>
      </c>
      <c r="B24" s="22" t="str">
        <f>ฉบับครู!B24</f>
        <v>3/6</v>
      </c>
      <c r="C24" s="64">
        <f>ฉบับครู!C24</f>
        <v>44865</v>
      </c>
      <c r="D24" s="23" t="str">
        <f>ฉบับครู!D24</f>
        <v>นางสาวกฤตยา  แตงอ่อน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5">
      <c r="A25" s="20" t="s">
        <v>32</v>
      </c>
      <c r="B25" s="22" t="str">
        <f>ฉบับครู!B25</f>
        <v>3/6</v>
      </c>
      <c r="C25" s="64">
        <f>ฉบับครู!C25</f>
        <v>44866</v>
      </c>
      <c r="D25" s="23" t="str">
        <f>ฉบับครู!D25</f>
        <v>เด็กหญิงกุลภัสสรณ์  เปลี่ยนสมัย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5">
      <c r="A26" s="20" t="s">
        <v>33</v>
      </c>
      <c r="B26" s="22" t="str">
        <f>ฉบับครู!B26</f>
        <v>3/6</v>
      </c>
      <c r="C26" s="64">
        <f>ฉบับครู!C26</f>
        <v>44867</v>
      </c>
      <c r="D26" s="23" t="str">
        <f>ฉบับครู!D26</f>
        <v>เด็กหญิงชลธิชา  พิมพิลา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5">
      <c r="A27" s="20" t="s">
        <v>34</v>
      </c>
      <c r="B27" s="22" t="str">
        <f>ฉบับครู!B27</f>
        <v>3/6</v>
      </c>
      <c r="C27" s="64">
        <f>ฉบับครู!C27</f>
        <v>44868</v>
      </c>
      <c r="D27" s="23" t="str">
        <f>ฉบับครู!D27</f>
        <v>เด็กหญิงชิดชนก  บัวแก้ว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5">
      <c r="A28" s="20" t="s">
        <v>35</v>
      </c>
      <c r="B28" s="22" t="str">
        <f>ฉบับครู!B28</f>
        <v>3/6</v>
      </c>
      <c r="C28" s="64">
        <f>ฉบับครู!C28</f>
        <v>44869</v>
      </c>
      <c r="D28" s="23" t="str">
        <f>ฉบับครู!D28</f>
        <v>เด็กหญิงชุติกาญจน์  คำทอง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5">
      <c r="A29" s="20" t="s">
        <v>36</v>
      </c>
      <c r="B29" s="22" t="str">
        <f>ฉบับครู!B29</f>
        <v>3/6</v>
      </c>
      <c r="C29" s="64">
        <f>ฉบับครู!C29</f>
        <v>44870</v>
      </c>
      <c r="D29" s="23" t="str">
        <f>ฉบับครู!D29</f>
        <v>เด็กหญิงณัฐณิชา  ป้องศรี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5">
      <c r="A30" s="20" t="s">
        <v>37</v>
      </c>
      <c r="B30" s="22" t="str">
        <f>ฉบับครู!B30</f>
        <v>3/6</v>
      </c>
      <c r="C30" s="64">
        <f>ฉบับครู!C30</f>
        <v>44871</v>
      </c>
      <c r="D30" s="23" t="str">
        <f>ฉบับครู!D30</f>
        <v>เด็กหญิงณัทธิดา  โพชฌงค์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5">
      <c r="A31" s="20" t="s">
        <v>38</v>
      </c>
      <c r="B31" s="22" t="str">
        <f>ฉบับครู!B31</f>
        <v>3/6</v>
      </c>
      <c r="C31" s="64">
        <f>ฉบับครู!C31</f>
        <v>44872</v>
      </c>
      <c r="D31" s="23" t="str">
        <f>ฉบับครู!D31</f>
        <v>เด็กหญิงธนิดา  มังคละ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5">
      <c r="A32" s="20" t="s">
        <v>39</v>
      </c>
      <c r="B32" s="22" t="str">
        <f>ฉบับครู!B32</f>
        <v>3/6</v>
      </c>
      <c r="C32" s="64">
        <f>ฉบับครู!C32</f>
        <v>44873</v>
      </c>
      <c r="D32" s="23" t="str">
        <f>ฉบับครู!D32</f>
        <v>เด็กหญิงธัญญพัทธ์  อนุสิ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5">
      <c r="A33" s="20" t="s">
        <v>40</v>
      </c>
      <c r="B33" s="22" t="str">
        <f>ฉบับครู!B33</f>
        <v>3/6</v>
      </c>
      <c r="C33" s="64">
        <f>ฉบับครู!C33</f>
        <v>44875</v>
      </c>
      <c r="D33" s="23" t="str">
        <f>ฉบับครู!D33</f>
        <v>เด็กหญิงนงนภัส  เอี่ยมป้อ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5">
      <c r="A34" s="20" t="s">
        <v>41</v>
      </c>
      <c r="B34" s="22" t="str">
        <f>ฉบับครู!B34</f>
        <v>3/6</v>
      </c>
      <c r="C34" s="64">
        <f>ฉบับครู!C34</f>
        <v>44876</v>
      </c>
      <c r="D34" s="23" t="str">
        <f>ฉบับครู!D34</f>
        <v>เด็กหญิงนพวรรณ  สายงาม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5">
      <c r="A35" s="20" t="s">
        <v>42</v>
      </c>
      <c r="B35" s="22" t="str">
        <f>ฉบับครู!B35</f>
        <v>3/6</v>
      </c>
      <c r="C35" s="64">
        <f>ฉบับครู!C35</f>
        <v>44877</v>
      </c>
      <c r="D35" s="23" t="str">
        <f>ฉบับครู!D35</f>
        <v>เด็กหญิงประภาภัทร  ปานถม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5">
      <c r="A36" s="20" t="s">
        <v>43</v>
      </c>
      <c r="B36" s="22" t="str">
        <f>ฉบับครู!B36</f>
        <v>3/6</v>
      </c>
      <c r="C36" s="64">
        <f>ฉบับครู!C36</f>
        <v>44878</v>
      </c>
      <c r="D36" s="23" t="str">
        <f>ฉบับครู!D36</f>
        <v>เด็กหญิงปิ่นประภา  แก้วปัญญา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5">
      <c r="A37" s="20" t="s">
        <v>44</v>
      </c>
      <c r="B37" s="22" t="str">
        <f>ฉบับครู!B37</f>
        <v>3/6</v>
      </c>
      <c r="C37" s="64">
        <f>ฉบับครู!C37</f>
        <v>44879</v>
      </c>
      <c r="D37" s="23" t="str">
        <f>ฉบับครู!D37</f>
        <v>เด็กหญิงปิ่นเพชร  หวานจิตร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5">
      <c r="A38" s="20" t="s">
        <v>45</v>
      </c>
      <c r="B38" s="22" t="str">
        <f>ฉบับครู!B38</f>
        <v>3/6</v>
      </c>
      <c r="C38" s="64">
        <f>ฉบับครู!C38</f>
        <v>44880</v>
      </c>
      <c r="D38" s="23" t="str">
        <f>ฉบับครู!D38</f>
        <v>เด็กหญิงพรไพลิน  แสนสุด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5">
      <c r="A39" s="20" t="s">
        <v>46</v>
      </c>
      <c r="B39" s="22" t="str">
        <f>ฉบับครู!B39</f>
        <v>3/6</v>
      </c>
      <c r="C39" s="64">
        <f>ฉบับครู!C39</f>
        <v>44881</v>
      </c>
      <c r="D39" s="23" t="str">
        <f>ฉบับครู!D39</f>
        <v>เด็กหญิงพิชชาภา  ขำโชติ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5">
      <c r="A40" s="20" t="s">
        <v>47</v>
      </c>
      <c r="B40" s="22" t="str">
        <f>ฉบับครู!B40</f>
        <v>3/6</v>
      </c>
      <c r="C40" s="64">
        <f>ฉบับครู!C40</f>
        <v>44882</v>
      </c>
      <c r="D40" s="23" t="str">
        <f>ฉบับครู!D40</f>
        <v>เด็กหญิงพิชฎา  กันทะเนตร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5">
      <c r="A41" s="20" t="s">
        <v>48</v>
      </c>
      <c r="B41" s="22" t="str">
        <f>ฉบับครู!B41</f>
        <v>3/6</v>
      </c>
      <c r="C41" s="64">
        <f>ฉบับครู!C41</f>
        <v>44883</v>
      </c>
      <c r="D41" s="23" t="str">
        <f>ฉบับครู!D41</f>
        <v>เด็กหญิงพิมพิศา  มีจิตต์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5">
      <c r="A42" s="20" t="s">
        <v>49</v>
      </c>
      <c r="B42" s="22" t="str">
        <f>ฉบับครู!B42</f>
        <v>3/6</v>
      </c>
      <c r="C42" s="64">
        <f>ฉบับครู!C42</f>
        <v>44884</v>
      </c>
      <c r="D42" s="23" t="str">
        <f>ฉบับครู!D42</f>
        <v>เด็กหญิงลลิตา  พิมพ์ปรุ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5">
      <c r="A43" s="20" t="s">
        <v>50</v>
      </c>
      <c r="B43" s="22" t="str">
        <f>ฉบับครู!B43</f>
        <v>3/6</v>
      </c>
      <c r="C43" s="64">
        <f>ฉบับครู!C43</f>
        <v>44885</v>
      </c>
      <c r="D43" s="23" t="str">
        <f>ฉบับครู!D43</f>
        <v>เด็กหญิงวราลี  รักษิตานนท์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5">
      <c r="A44" s="20" t="s">
        <v>51</v>
      </c>
      <c r="B44" s="22" t="str">
        <f>ฉบับครู!B44</f>
        <v>3/6</v>
      </c>
      <c r="C44" s="64">
        <f>ฉบับครู!C44</f>
        <v>44886</v>
      </c>
      <c r="D44" s="23" t="str">
        <f>ฉบับครู!D44</f>
        <v>เด็กหญิงสุรัตน์สวดี  จักรมุณี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5">
      <c r="A45" s="20" t="s">
        <v>52</v>
      </c>
      <c r="B45" s="22" t="str">
        <f>ฉบับครู!B45</f>
        <v>3/6</v>
      </c>
      <c r="C45" s="64">
        <f>ฉบับครู!C45</f>
        <v>44887</v>
      </c>
      <c r="D45" s="23" t="str">
        <f>ฉบับครู!D45</f>
        <v>เด็กหญิงวิไลวรรณ  วะลัยใจ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5">
      <c r="A46" s="20" t="s">
        <v>53</v>
      </c>
      <c r="B46" s="22" t="str">
        <f>ฉบับครู!B46</f>
        <v>3/6</v>
      </c>
      <c r="C46" s="64">
        <f>ฉบับครู!C46</f>
        <v>44888</v>
      </c>
      <c r="D46" s="23" t="str">
        <f>ฉบับครู!D46</f>
        <v>เด็กหญิงศศินันท์  โหประพัฒน์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5">
      <c r="A47" s="20" t="s">
        <v>54</v>
      </c>
      <c r="B47" s="22" t="str">
        <f>ฉบับครู!B47</f>
        <v>3/6</v>
      </c>
      <c r="C47" s="64">
        <f>ฉบับครู!C47</f>
        <v>44889</v>
      </c>
      <c r="D47" s="23" t="str">
        <f>ฉบับครู!D47</f>
        <v>เด็กหญิงเอมอร  อ่อนส้มกริด</v>
      </c>
      <c r="E47" s="24" t="str">
        <f>ฉบับครู!E47</f>
        <v>หญิง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" si="31">H47+M47+R47+U47+AC47</f>
        <v>0</v>
      </c>
      <c r="AF47" s="20">
        <f t="shared" ref="AF47" si="32">SUM(H47,M47,R47,U47,AC47)</f>
        <v>0</v>
      </c>
      <c r="AG47" s="20" t="b">
        <f t="shared" ref="AG47" si="33">IF(L47=3,1,IF(L47=2,2,IF(L47=1,3)))</f>
        <v>0</v>
      </c>
      <c r="AH47" s="20">
        <f t="shared" ref="AH47" si="34">J47+L47+Q47+W47+AA47</f>
        <v>0</v>
      </c>
      <c r="AI47" s="20">
        <f t="shared" ref="AI47" si="35">SUM(J47,L47,Q47,W47,AA47)</f>
        <v>0</v>
      </c>
      <c r="AJ47" s="20" t="b">
        <f t="shared" ref="AJ47" si="36">IF(Z47=3,1,IF(Z47=2,2,IF(Z47=1,3)))</f>
        <v>0</v>
      </c>
      <c r="AK47" s="20" t="b">
        <f t="shared" ref="AK47" si="37">IF(AD47=3,1,IF(AD47=2,2,IF(AD47=1,3)))</f>
        <v>0</v>
      </c>
      <c r="AL47" s="20">
        <f t="shared" ref="AL47" si="38">G47+O47+T47+Z47+AD47</f>
        <v>0</v>
      </c>
      <c r="AM47" s="20">
        <f t="shared" ref="AM47" si="39">SUM(G47,O47,T47,Z47,AD47)</f>
        <v>0</v>
      </c>
      <c r="AN47" s="20" t="b">
        <f t="shared" ref="AN47" si="40">IF(P47=3,1,IF(P47=2,2,IF(P47=1,3)))</f>
        <v>0</v>
      </c>
      <c r="AO47" s="20" t="b">
        <f t="shared" ref="AO47" si="41">IF(S47=3,1,IF(S47=2,2,IF(S47=1,3)))</f>
        <v>0</v>
      </c>
      <c r="AP47" s="20">
        <f t="shared" ref="AP47" si="42">K47+P47+S47+X47+AB47</f>
        <v>0</v>
      </c>
      <c r="AQ47" s="20">
        <f t="shared" ref="AQ47" si="43">SUM(K47,P47,S47,X47,AB47)</f>
        <v>0</v>
      </c>
      <c r="AR47" s="20">
        <f t="shared" ref="AR47" si="44">F47+I47+N47+V47+Y47</f>
        <v>0</v>
      </c>
      <c r="AS47" s="20">
        <f t="shared" ref="AS47" si="45">SUM(F47,I47,N47,V47,Y47)</f>
        <v>0</v>
      </c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5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5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5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5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5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5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5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5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5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s="82" customFormat="1" ht="19.5" customHeight="1" x14ac:dyDescent="0.5">
      <c r="A57" s="39"/>
      <c r="B57" s="39"/>
      <c r="C57" s="95" t="s">
        <v>62</v>
      </c>
      <c r="D57" s="88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5" t="s">
        <v>62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s="82" customFormat="1" ht="19.5" customHeight="1" x14ac:dyDescent="0.5">
      <c r="A58" s="39"/>
      <c r="B58" s="39"/>
      <c r="C58" s="89" t="s">
        <v>144</v>
      </c>
      <c r="D58" s="96"/>
      <c r="E58" s="81"/>
      <c r="F58" s="39"/>
      <c r="G58" s="39"/>
      <c r="H58" s="39"/>
      <c r="I58" s="39"/>
      <c r="J58" s="39"/>
      <c r="K58" s="39"/>
      <c r="L58" s="39"/>
      <c r="M58" s="39"/>
      <c r="N58" s="39"/>
      <c r="O58" s="87"/>
      <c r="P58" s="88"/>
      <c r="Q58" s="88"/>
      <c r="R58" s="39"/>
      <c r="S58" s="87" t="s">
        <v>145</v>
      </c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s="82" customFormat="1" ht="19.5" customHeight="1" x14ac:dyDescent="0.5">
      <c r="A59" s="39"/>
      <c r="B59" s="39"/>
      <c r="C59" s="87" t="s">
        <v>63</v>
      </c>
      <c r="D59" s="88"/>
      <c r="E59" s="83"/>
      <c r="F59" s="39"/>
      <c r="G59" s="39"/>
      <c r="H59" s="39"/>
      <c r="I59" s="39"/>
      <c r="J59" s="39"/>
      <c r="K59" s="39"/>
      <c r="L59" s="39"/>
      <c r="M59" s="39"/>
      <c r="N59" s="52"/>
      <c r="O59" s="89"/>
      <c r="P59" s="88"/>
      <c r="Q59" s="88"/>
      <c r="R59" s="39"/>
      <c r="S59" s="87" t="s">
        <v>63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5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5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5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5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5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5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5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5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5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5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5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5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5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5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5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5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5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5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5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5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5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5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5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5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5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5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5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5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5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5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5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5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5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5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5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5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5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5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5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5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5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5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5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5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5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5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5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5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5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5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5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5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5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5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5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5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5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5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5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5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5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5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5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5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5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5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5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5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5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5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5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5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5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5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5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5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5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5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5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5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5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5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5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5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5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5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5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5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5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5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5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5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5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5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5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5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5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5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5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5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5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5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5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5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5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5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5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5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5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5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5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5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5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5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5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5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5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5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5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5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5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5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5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5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5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5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5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5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5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5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5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5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5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5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5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5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5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5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5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5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5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5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5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5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5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5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5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5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5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5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5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5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5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5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5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5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5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5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5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5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5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5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5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5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5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5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5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5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5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5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5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5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5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5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5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5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5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5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5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5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5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5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5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5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5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5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5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5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5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5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5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5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5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5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5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5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5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5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5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5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5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5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5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5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5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5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5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5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5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5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5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5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5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5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5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5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5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5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5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5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5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5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5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5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5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5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5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5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5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5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5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5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5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5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5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5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5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5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5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5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5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5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5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5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5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5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5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5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5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5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5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5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5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5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5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5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5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5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5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5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5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5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5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5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5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5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5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5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5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5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5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5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5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5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5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5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5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5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5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5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5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5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5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5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5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5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5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5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5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5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5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5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5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5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5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5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5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5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5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5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5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5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5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5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5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5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5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5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5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5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5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5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5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5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5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5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5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5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5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5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5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5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5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5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5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5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5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5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5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5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5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5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5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5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5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5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5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5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5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5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5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5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5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5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5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5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5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5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5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5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5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5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5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5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5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5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5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5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5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5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5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5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5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5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5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5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5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5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5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5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5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5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5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5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5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5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5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5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5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5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5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5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5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5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5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5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5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5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5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5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5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5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5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5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5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5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5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5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5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5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5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5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5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5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5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5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5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5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5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5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5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5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5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5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5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5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5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5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5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5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5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5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5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5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5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5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5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5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5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5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5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5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5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5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5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5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5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5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5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5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5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5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5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5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5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5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5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5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5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5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5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5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5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5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5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5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5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5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5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5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5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5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5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5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5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5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5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5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5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5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5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5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5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5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5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5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5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5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5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5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5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5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5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5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5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5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5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5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5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5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5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5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5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5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5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5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5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5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5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5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5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5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5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5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5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5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5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5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5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5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5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5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5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5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5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5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5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5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5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5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5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5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5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5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5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5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5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5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5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5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5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5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5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5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5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5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5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5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5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5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5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5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5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5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5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5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5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5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5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5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5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5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5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5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5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5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5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5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5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5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5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5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5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5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5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5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5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5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5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5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5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5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5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5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5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5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5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5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5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5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5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5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5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5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5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5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5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5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5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5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5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5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5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5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5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5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5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5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5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5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5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5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5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5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5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5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5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5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5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5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5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5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5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5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5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5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5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5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5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5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5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5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5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5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5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5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5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5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5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5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5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5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5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5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5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5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5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5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5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5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5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5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5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5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5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5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5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5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5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5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5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5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5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5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5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5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5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5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5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5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5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5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5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5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5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5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5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5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5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5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5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5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5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5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5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5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5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5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5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5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5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5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5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5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5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5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5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5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5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5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5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5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5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5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5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5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5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5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5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5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5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5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5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5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5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5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5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5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5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5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5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5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5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5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5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5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5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5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5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5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5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5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5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5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5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5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5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5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5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5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5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5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5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5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5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5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5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5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5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5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5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5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5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5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5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5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5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5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5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5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5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5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5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5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5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5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5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5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5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5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5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5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5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5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5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5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5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5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5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5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5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5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5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5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5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5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5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5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5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5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5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5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5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5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5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5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5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5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5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5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5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5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5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5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5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5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5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5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5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5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5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5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5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5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5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5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5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5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5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5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5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5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5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5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5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5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5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5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5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5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5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5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5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5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5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5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5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5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5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5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5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5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5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5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5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5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5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5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5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5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5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5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5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5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5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5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5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5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5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5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5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5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5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5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5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5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5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5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5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5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5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5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5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5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5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5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5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5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5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5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5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5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5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5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5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5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5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5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5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5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5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5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5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5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5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5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5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5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5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5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5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5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5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5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5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5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5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5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5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5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5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5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5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5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5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5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5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5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5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5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5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5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5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5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5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5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5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5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5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5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5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5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5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5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5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5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5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5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5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5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5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5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5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5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5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5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5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5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5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5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5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5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5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5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5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5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5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topLeftCell="A31" workbookViewId="0">
      <selection activeCell="B46" sqref="B46:S47"/>
    </sheetView>
  </sheetViews>
  <sheetFormatPr defaultColWidth="10.09765625" defaultRowHeight="15" customHeight="1" x14ac:dyDescent="0.3"/>
  <cols>
    <col min="1" max="1" width="3.8984375" style="79" customWidth="1"/>
    <col min="2" max="2" width="5.3984375" style="79" customWidth="1"/>
    <col min="3" max="3" width="5.09765625" style="79" customWidth="1"/>
    <col min="4" max="4" width="7.69921875" style="79" customWidth="1"/>
    <col min="5" max="5" width="27.69921875" style="79" customWidth="1"/>
    <col min="6" max="6" width="9.09765625" style="79" customWidth="1"/>
    <col min="7" max="7" width="5" style="79" hidden="1" customWidth="1"/>
    <col min="8" max="8" width="13.59765625" style="79" customWidth="1"/>
    <col min="9" max="9" width="3.69921875" style="79" hidden="1" customWidth="1"/>
    <col min="10" max="10" width="14.59765625" style="79" customWidth="1"/>
    <col min="11" max="11" width="5.09765625" style="79" hidden="1" customWidth="1"/>
    <col min="12" max="12" width="13.59765625" style="79" customWidth="1"/>
    <col min="13" max="13" width="6" style="79" hidden="1" customWidth="1"/>
    <col min="14" max="14" width="13.59765625" style="79" customWidth="1"/>
    <col min="15" max="15" width="3.59765625" style="79" hidden="1" customWidth="1"/>
    <col min="16" max="16" width="13.59765625" style="79" customWidth="1"/>
    <col min="17" max="17" width="3.19921875" style="79" hidden="1" customWidth="1"/>
    <col min="18" max="18" width="8.3984375" style="79" hidden="1" customWidth="1"/>
    <col min="19" max="19" width="14.19921875" style="79" customWidth="1"/>
    <col min="20" max="31" width="9.09765625" style="79" customWidth="1"/>
    <col min="32" max="16384" width="10.09765625" style="79"/>
  </cols>
  <sheetData>
    <row r="1" spans="1:31" ht="18.75" customHeight="1" x14ac:dyDescent="0.5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5">
      <c r="A2" s="2"/>
      <c r="B2" s="90" t="s">
        <v>0</v>
      </c>
      <c r="C2" s="91"/>
      <c r="D2" s="91"/>
      <c r="E2" s="91"/>
      <c r="F2" s="92"/>
      <c r="G2" s="58"/>
      <c r="H2" s="103" t="s">
        <v>87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5">
      <c r="A3" s="2"/>
      <c r="B3" s="90" t="str">
        <f>ฉบับนักเรียน!A3</f>
        <v>นางสาวบุณฑริกา ไวยธัญกิจ  นางสาวนัทมน ปาลวัฒน์</v>
      </c>
      <c r="C3" s="91"/>
      <c r="D3" s="91"/>
      <c r="E3" s="91"/>
      <c r="F3" s="92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4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4">
      <c r="A5" s="2"/>
      <c r="B5" s="20" t="s">
        <v>66</v>
      </c>
      <c r="C5" s="43" t="str">
        <f>ฉบับครู!B5</f>
        <v>3/6</v>
      </c>
      <c r="D5" s="74">
        <f>ฉบับนักเรียน!C5</f>
        <v>44846</v>
      </c>
      <c r="E5" s="41" t="str">
        <f>ฉบับนักเรียน!D5</f>
        <v>เด็กชายกิตติยากร  ณ พึ่งบุญ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4">
      <c r="A6" s="2"/>
      <c r="B6" s="20" t="s">
        <v>13</v>
      </c>
      <c r="C6" s="43" t="str">
        <f>ฉบับครู!B6</f>
        <v>3/6</v>
      </c>
      <c r="D6" s="74">
        <f>ฉบับนักเรียน!C6</f>
        <v>44847</v>
      </c>
      <c r="E6" s="41" t="str">
        <f>ฉบับนักเรียน!D6</f>
        <v>เด็กชายคงกพันธ์  คงทน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4">
      <c r="A7" s="2"/>
      <c r="B7" s="20" t="s">
        <v>14</v>
      </c>
      <c r="C7" s="43" t="str">
        <f>ฉบับครู!B7</f>
        <v>3/6</v>
      </c>
      <c r="D7" s="74">
        <f>ฉบับนักเรียน!C7</f>
        <v>44848</v>
      </c>
      <c r="E7" s="41" t="str">
        <f>ฉบับนักเรียน!D7</f>
        <v>เด็กชายชยางกูร  พิจารณา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4">
      <c r="A8" s="2"/>
      <c r="B8" s="20" t="s">
        <v>15</v>
      </c>
      <c r="C8" s="43" t="str">
        <f>ฉบับครู!B8</f>
        <v>3/6</v>
      </c>
      <c r="D8" s="74">
        <f>ฉบับนักเรียน!C8</f>
        <v>44849</v>
      </c>
      <c r="E8" s="41" t="str">
        <f>ฉบับนักเรียน!D8</f>
        <v>เด็กชายชินวุฒิ  นัยสุภาพ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4">
      <c r="A9" s="2"/>
      <c r="B9" s="20" t="s">
        <v>16</v>
      </c>
      <c r="C9" s="43" t="str">
        <f>ฉบับครู!B9</f>
        <v>3/6</v>
      </c>
      <c r="D9" s="74">
        <f>ฉบับนักเรียน!C9</f>
        <v>44850</v>
      </c>
      <c r="E9" s="41" t="str">
        <f>ฉบับนักเรียน!D9</f>
        <v>เด็กชายณัฐกิตติ์  วิเศษโวหาร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4">
      <c r="A10" s="2"/>
      <c r="B10" s="20" t="s">
        <v>17</v>
      </c>
      <c r="C10" s="43" t="str">
        <f>ฉบับครู!B10</f>
        <v>3/6</v>
      </c>
      <c r="D10" s="74">
        <f>ฉบับนักเรียน!C10</f>
        <v>44851</v>
      </c>
      <c r="E10" s="41" t="str">
        <f>ฉบับนักเรียน!D10</f>
        <v>เด็กชายแทนคุณ  เอี่ยมอรกุล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4">
      <c r="A11" s="2"/>
      <c r="B11" s="20" t="s">
        <v>18</v>
      </c>
      <c r="C11" s="43" t="str">
        <f>ฉบับครู!B11</f>
        <v>3/6</v>
      </c>
      <c r="D11" s="74">
        <f>ฉบับนักเรียน!C11</f>
        <v>44852</v>
      </c>
      <c r="E11" s="41" t="str">
        <f>ฉบับนักเรียน!D11</f>
        <v>เด็กชายธนพล  เพ็ญสุข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4">
      <c r="A12" s="2"/>
      <c r="B12" s="20" t="s">
        <v>19</v>
      </c>
      <c r="C12" s="43" t="str">
        <f>ฉบับครู!B12</f>
        <v>3/6</v>
      </c>
      <c r="D12" s="74">
        <f>ฉบับนักเรียน!C12</f>
        <v>44853</v>
      </c>
      <c r="E12" s="41" t="str">
        <f>ฉบับนักเรียน!D12</f>
        <v>เด็กชายธราเทพ  ทำเอี่ยม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4">
      <c r="A13" s="2"/>
      <c r="B13" s="20" t="s">
        <v>20</v>
      </c>
      <c r="C13" s="43" t="str">
        <f>ฉบับครู!B13</f>
        <v>3/6</v>
      </c>
      <c r="D13" s="74">
        <f>ฉบับนักเรียน!C13</f>
        <v>44854</v>
      </c>
      <c r="E13" s="41" t="str">
        <f>ฉบับนักเรียน!D13</f>
        <v>เด็กชายธีรวิชญ์  จันทร์น่วม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4">
      <c r="A14" s="2"/>
      <c r="B14" s="20" t="s">
        <v>21</v>
      </c>
      <c r="C14" s="43" t="str">
        <f>ฉบับครู!B14</f>
        <v>3/6</v>
      </c>
      <c r="D14" s="74">
        <f>ฉบับนักเรียน!C14</f>
        <v>44855</v>
      </c>
      <c r="E14" s="41" t="str">
        <f>ฉบับนักเรียน!D14</f>
        <v>เด็กชายนิติชัย  แซ่เตีย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4">
      <c r="A15" s="2"/>
      <c r="B15" s="20" t="s">
        <v>22</v>
      </c>
      <c r="C15" s="43" t="str">
        <f>ฉบับครู!B15</f>
        <v>3/6</v>
      </c>
      <c r="D15" s="74">
        <f>ฉบับนักเรียน!C15</f>
        <v>44856</v>
      </c>
      <c r="E15" s="41" t="str">
        <f>ฉบับนักเรียน!D15</f>
        <v>เด็กชายพงษ์นภัทร  นิ่มนวล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4">
      <c r="A16" s="2"/>
      <c r="B16" s="20" t="s">
        <v>23</v>
      </c>
      <c r="C16" s="43" t="str">
        <f>ฉบับครู!B16</f>
        <v>3/6</v>
      </c>
      <c r="D16" s="74">
        <f>ฉบับนักเรียน!C16</f>
        <v>44857</v>
      </c>
      <c r="E16" s="41" t="str">
        <f>ฉบับนักเรียน!D16</f>
        <v>เด็กชายพิพัฒน์  ดุสงัด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4">
      <c r="A17" s="2"/>
      <c r="B17" s="20" t="s">
        <v>24</v>
      </c>
      <c r="C17" s="43" t="str">
        <f>ฉบับครู!B17</f>
        <v>3/6</v>
      </c>
      <c r="D17" s="74">
        <f>ฉบับนักเรียน!C17</f>
        <v>44858</v>
      </c>
      <c r="E17" s="41" t="str">
        <f>ฉบับนักเรียน!D17</f>
        <v>เด็กชายเพิ่มพล  เอกสันติ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4">
      <c r="A18" s="2"/>
      <c r="B18" s="20" t="s">
        <v>25</v>
      </c>
      <c r="C18" s="43" t="str">
        <f>ฉบับครู!B18</f>
        <v>3/6</v>
      </c>
      <c r="D18" s="74">
        <f>ฉบับนักเรียน!C18</f>
        <v>44859</v>
      </c>
      <c r="E18" s="41" t="str">
        <f>ฉบับนักเรียน!D18</f>
        <v>เด็กชายโพธิพงษ์    กล่าวแล้ว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4">
      <c r="A19" s="2"/>
      <c r="B19" s="20" t="s">
        <v>26</v>
      </c>
      <c r="C19" s="43" t="str">
        <f>ฉบับครู!B19</f>
        <v>3/6</v>
      </c>
      <c r="D19" s="74">
        <f>ฉบับนักเรียน!C19</f>
        <v>44860</v>
      </c>
      <c r="E19" s="41" t="str">
        <f>ฉบับนักเรียน!D19</f>
        <v>เด็กชายภีระภัทร  พันธะนาม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4">
      <c r="A20" s="2"/>
      <c r="B20" s="20" t="s">
        <v>27</v>
      </c>
      <c r="C20" s="43" t="str">
        <f>ฉบับครู!B20</f>
        <v>3/6</v>
      </c>
      <c r="D20" s="74">
        <f>ฉบับนักเรียน!C20</f>
        <v>44861</v>
      </c>
      <c r="E20" s="41" t="str">
        <f>ฉบับนักเรียน!D20</f>
        <v>เด็กชายวชิรวิทย์  ทึกทา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4">
      <c r="A21" s="2"/>
      <c r="B21" s="20" t="s">
        <v>28</v>
      </c>
      <c r="C21" s="43" t="str">
        <f>ฉบับครู!B21</f>
        <v>3/6</v>
      </c>
      <c r="D21" s="74">
        <f>ฉบับนักเรียน!C21</f>
        <v>44862</v>
      </c>
      <c r="E21" s="41" t="str">
        <f>ฉบับนักเรียน!D21</f>
        <v>เด็กชายศุภพล  คำไฮ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4">
      <c r="A22" s="2"/>
      <c r="B22" s="20" t="s">
        <v>29</v>
      </c>
      <c r="C22" s="43" t="str">
        <f>ฉบับครู!B22</f>
        <v>3/6</v>
      </c>
      <c r="D22" s="74">
        <f>ฉบับนักเรียน!C22</f>
        <v>44863</v>
      </c>
      <c r="E22" s="41" t="str">
        <f>ฉบับนักเรียน!D22</f>
        <v>เด็กชายศุภฤกษ์  สร้อยรักษ์</v>
      </c>
      <c r="F22" s="25" t="str">
        <f>ฉบับนักเรียน!E22</f>
        <v>ชาย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4">
      <c r="A23" s="2"/>
      <c r="B23" s="20" t="s">
        <v>30</v>
      </c>
      <c r="C23" s="43" t="str">
        <f>ฉบับครู!B23</f>
        <v>3/6</v>
      </c>
      <c r="D23" s="74">
        <f>ฉบับนักเรียน!C23</f>
        <v>44864</v>
      </c>
      <c r="E23" s="41" t="str">
        <f>ฉบับนักเรียน!D23</f>
        <v>เด็กชายศุภวิชญ์  ศรีเมือง</v>
      </c>
      <c r="F23" s="25" t="str">
        <f>ฉบับนักเรียน!E23</f>
        <v>หญิง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4">
      <c r="A24" s="2"/>
      <c r="B24" s="20" t="s">
        <v>31</v>
      </c>
      <c r="C24" s="43" t="str">
        <f>ฉบับครู!B24</f>
        <v>3/6</v>
      </c>
      <c r="D24" s="74">
        <f>ฉบับนักเรียน!C24</f>
        <v>44865</v>
      </c>
      <c r="E24" s="41" t="str">
        <f>ฉบับนักเรียน!D24</f>
        <v>นางสาวกฤตยา  แตงอ่อน</v>
      </c>
      <c r="F24" s="25" t="str">
        <f>ฉบับนักเรียน!E24</f>
        <v>หญิง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4">
      <c r="A25" s="2"/>
      <c r="B25" s="20" t="s">
        <v>32</v>
      </c>
      <c r="C25" s="43" t="str">
        <f>ฉบับครู!B25</f>
        <v>3/6</v>
      </c>
      <c r="D25" s="74">
        <f>ฉบับนักเรียน!C25</f>
        <v>44866</v>
      </c>
      <c r="E25" s="41" t="str">
        <f>ฉบับนักเรียน!D25</f>
        <v>เด็กหญิงกุลภัสสรณ์  เปลี่ยนสมัย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4">
      <c r="A26" s="2"/>
      <c r="B26" s="20" t="s">
        <v>33</v>
      </c>
      <c r="C26" s="43" t="str">
        <f>ฉบับครู!B26</f>
        <v>3/6</v>
      </c>
      <c r="D26" s="74">
        <f>ฉบับนักเรียน!C26</f>
        <v>44867</v>
      </c>
      <c r="E26" s="41" t="str">
        <f>ฉบับนักเรียน!D26</f>
        <v>เด็กหญิงชลธิชา  พิมพิลา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4">
      <c r="A27" s="2"/>
      <c r="B27" s="20" t="s">
        <v>34</v>
      </c>
      <c r="C27" s="43" t="str">
        <f>ฉบับครู!B27</f>
        <v>3/6</v>
      </c>
      <c r="D27" s="74">
        <f>ฉบับนักเรียน!C27</f>
        <v>44868</v>
      </c>
      <c r="E27" s="41" t="str">
        <f>ฉบับนักเรียน!D27</f>
        <v>เด็กหญิงชิดชนก  บัวแก้ว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4">
      <c r="A28" s="2"/>
      <c r="B28" s="20" t="s">
        <v>35</v>
      </c>
      <c r="C28" s="43" t="str">
        <f>ฉบับครู!B28</f>
        <v>3/6</v>
      </c>
      <c r="D28" s="74">
        <f>ฉบับนักเรียน!C28</f>
        <v>44869</v>
      </c>
      <c r="E28" s="41" t="str">
        <f>ฉบับนักเรียน!D28</f>
        <v>เด็กหญิงชุติกาญจน์  คำทอง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4">
      <c r="A29" s="2"/>
      <c r="B29" s="20" t="s">
        <v>36</v>
      </c>
      <c r="C29" s="43" t="str">
        <f>ฉบับครู!B29</f>
        <v>3/6</v>
      </c>
      <c r="D29" s="74">
        <f>ฉบับนักเรียน!C29</f>
        <v>44870</v>
      </c>
      <c r="E29" s="41" t="str">
        <f>ฉบับนักเรียน!D29</f>
        <v>เด็กหญิงณัฐณิชา  ป้องศรี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4">
      <c r="A30" s="2"/>
      <c r="B30" s="20" t="s">
        <v>37</v>
      </c>
      <c r="C30" s="43" t="str">
        <f>ฉบับครู!B30</f>
        <v>3/6</v>
      </c>
      <c r="D30" s="74">
        <f>ฉบับนักเรียน!C30</f>
        <v>44871</v>
      </c>
      <c r="E30" s="41" t="str">
        <f>ฉบับนักเรียน!D30</f>
        <v>เด็กหญิงณัทธิดา  โพชฌงค์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4">
      <c r="A31" s="2"/>
      <c r="B31" s="20" t="s">
        <v>38</v>
      </c>
      <c r="C31" s="43" t="str">
        <f>ฉบับครู!B31</f>
        <v>3/6</v>
      </c>
      <c r="D31" s="74">
        <f>ฉบับนักเรียน!C31</f>
        <v>44872</v>
      </c>
      <c r="E31" s="41" t="str">
        <f>ฉบับนักเรียน!D31</f>
        <v>เด็กหญิงธนิดา  มังคละ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4">
      <c r="A32" s="2"/>
      <c r="B32" s="20" t="s">
        <v>39</v>
      </c>
      <c r="C32" s="43" t="str">
        <f>ฉบับครู!B32</f>
        <v>3/6</v>
      </c>
      <c r="D32" s="74">
        <f>ฉบับนักเรียน!C32</f>
        <v>44873</v>
      </c>
      <c r="E32" s="41" t="str">
        <f>ฉบับนักเรียน!D32</f>
        <v>เด็กหญิงธัญญพัทธ์  อนุสิ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4">
      <c r="A33" s="2"/>
      <c r="B33" s="20" t="s">
        <v>40</v>
      </c>
      <c r="C33" s="43" t="str">
        <f>ฉบับครู!B33</f>
        <v>3/6</v>
      </c>
      <c r="D33" s="74">
        <f>ฉบับนักเรียน!C33</f>
        <v>44875</v>
      </c>
      <c r="E33" s="41" t="str">
        <f>ฉบับนักเรียน!D33</f>
        <v>เด็กหญิงนงนภัส  เอี่ยมป้อ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4">
      <c r="A34" s="2"/>
      <c r="B34" s="20" t="s">
        <v>41</v>
      </c>
      <c r="C34" s="43" t="str">
        <f>ฉบับครู!B34</f>
        <v>3/6</v>
      </c>
      <c r="D34" s="74">
        <f>ฉบับนักเรียน!C34</f>
        <v>44876</v>
      </c>
      <c r="E34" s="41" t="str">
        <f>ฉบับนักเรียน!D34</f>
        <v>เด็กหญิงนพวรรณ  สายงาม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4">
      <c r="A35" s="2"/>
      <c r="B35" s="20" t="s">
        <v>42</v>
      </c>
      <c r="C35" s="43" t="str">
        <f>ฉบับครู!B35</f>
        <v>3/6</v>
      </c>
      <c r="D35" s="74">
        <f>ฉบับนักเรียน!C35</f>
        <v>44877</v>
      </c>
      <c r="E35" s="41" t="str">
        <f>ฉบับนักเรียน!D35</f>
        <v>เด็กหญิงประภาภัทร  ปานถม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4">
      <c r="A36" s="2"/>
      <c r="B36" s="20" t="s">
        <v>43</v>
      </c>
      <c r="C36" s="43" t="str">
        <f>ฉบับครู!B36</f>
        <v>3/6</v>
      </c>
      <c r="D36" s="74">
        <f>ฉบับนักเรียน!C36</f>
        <v>44878</v>
      </c>
      <c r="E36" s="41" t="str">
        <f>ฉบับนักเรียน!D36</f>
        <v>เด็กหญิงปิ่นประภา  แก้วปัญญา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4">
      <c r="A37" s="2"/>
      <c r="B37" s="20" t="s">
        <v>44</v>
      </c>
      <c r="C37" s="43" t="str">
        <f>ฉบับครู!B37</f>
        <v>3/6</v>
      </c>
      <c r="D37" s="74">
        <f>ฉบับนักเรียน!C37</f>
        <v>44879</v>
      </c>
      <c r="E37" s="41" t="str">
        <f>ฉบับนักเรียน!D37</f>
        <v>เด็กหญิงปิ่นเพชร  หวานจิตร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4">
      <c r="A38" s="2"/>
      <c r="B38" s="20" t="s">
        <v>45</v>
      </c>
      <c r="C38" s="43" t="str">
        <f>ฉบับครู!B38</f>
        <v>3/6</v>
      </c>
      <c r="D38" s="74">
        <f>ฉบับนักเรียน!C38</f>
        <v>44880</v>
      </c>
      <c r="E38" s="41" t="str">
        <f>ฉบับนักเรียน!D38</f>
        <v>เด็กหญิงพรไพลิน  แสนสุด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4">
      <c r="A39" s="2"/>
      <c r="B39" s="20" t="s">
        <v>46</v>
      </c>
      <c r="C39" s="43" t="str">
        <f>ฉบับครู!B39</f>
        <v>3/6</v>
      </c>
      <c r="D39" s="74">
        <f>ฉบับนักเรียน!C39</f>
        <v>44881</v>
      </c>
      <c r="E39" s="41" t="str">
        <f>ฉบับนักเรียน!D39</f>
        <v>เด็กหญิงพิชชาภา  ขำโชติ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4">
      <c r="A40" s="2"/>
      <c r="B40" s="20" t="s">
        <v>47</v>
      </c>
      <c r="C40" s="43" t="str">
        <f>ฉบับครู!B40</f>
        <v>3/6</v>
      </c>
      <c r="D40" s="74">
        <f>ฉบับนักเรียน!C40</f>
        <v>44882</v>
      </c>
      <c r="E40" s="41" t="str">
        <f>ฉบับนักเรียน!D40</f>
        <v>เด็กหญิงพิชฎา  กันทะเนตร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4">
      <c r="A41" s="2"/>
      <c r="B41" s="20" t="s">
        <v>48</v>
      </c>
      <c r="C41" s="43" t="str">
        <f>ฉบับครู!B41</f>
        <v>3/6</v>
      </c>
      <c r="D41" s="74">
        <f>ฉบับนักเรียน!C41</f>
        <v>44883</v>
      </c>
      <c r="E41" s="41" t="str">
        <f>ฉบับนักเรียน!D41</f>
        <v>เด็กหญิงพิมพิศา  มีจิตต์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4">
      <c r="A42" s="2"/>
      <c r="B42" s="20" t="s">
        <v>49</v>
      </c>
      <c r="C42" s="43" t="str">
        <f>ฉบับครู!B42</f>
        <v>3/6</v>
      </c>
      <c r="D42" s="74">
        <f>ฉบับนักเรียน!C42</f>
        <v>44884</v>
      </c>
      <c r="E42" s="41" t="str">
        <f>ฉบับนักเรียน!D42</f>
        <v>เด็กหญิงลลิตา  พิมพ์ปรุ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4">
      <c r="A43" s="2"/>
      <c r="B43" s="20" t="s">
        <v>50</v>
      </c>
      <c r="C43" s="43" t="str">
        <f>ฉบับครู!B43</f>
        <v>3/6</v>
      </c>
      <c r="D43" s="74">
        <f>ฉบับนักเรียน!C43</f>
        <v>44885</v>
      </c>
      <c r="E43" s="41" t="str">
        <f>ฉบับนักเรียน!D43</f>
        <v>เด็กหญิงวราลี  รักษิตานนท์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4">
      <c r="A44" s="2"/>
      <c r="B44" s="20" t="s">
        <v>51</v>
      </c>
      <c r="C44" s="43" t="str">
        <f>ฉบับครู!B44</f>
        <v>3/6</v>
      </c>
      <c r="D44" s="74">
        <f>ฉบับนักเรียน!C44</f>
        <v>44886</v>
      </c>
      <c r="E44" s="41" t="str">
        <f>ฉบับนักเรียน!D44</f>
        <v>เด็กหญิงสุรัตน์สวดี  จักรมุณี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4">
      <c r="A45" s="2"/>
      <c r="B45" s="20" t="s">
        <v>52</v>
      </c>
      <c r="C45" s="43" t="str">
        <f>ฉบับครู!B45</f>
        <v>3/6</v>
      </c>
      <c r="D45" s="74">
        <f>ฉบับนักเรียน!C45</f>
        <v>44887</v>
      </c>
      <c r="E45" s="41" t="str">
        <f>ฉบับนักเรียน!D45</f>
        <v>เด็กหญิงวิไลวรรณ  วะลัยใจ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9">
        <f t="shared" ref="Q45:Q46" si="13">G45+I45+K45+M45</f>
        <v>0</v>
      </c>
      <c r="R45" s="59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4">
      <c r="A46" s="2"/>
      <c r="B46" s="20" t="s">
        <v>53</v>
      </c>
      <c r="C46" s="43" t="str">
        <f>ฉบับครู!B46</f>
        <v>3/6</v>
      </c>
      <c r="D46" s="74">
        <f>ฉบับนักเรียน!C46</f>
        <v>44888</v>
      </c>
      <c r="E46" s="41" t="str">
        <f>ฉบับนักเรียน!D46</f>
        <v>เด็กหญิงศศินันท์  โหประพัฒน์</v>
      </c>
      <c r="F46" s="25" t="str">
        <f>ฉบับนักเรียน!E46</f>
        <v>หญิง</v>
      </c>
      <c r="G46" s="59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9">
        <f t="shared" si="13"/>
        <v>0</v>
      </c>
      <c r="R46" s="59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5" customFormat="1" ht="15.75" customHeight="1" x14ac:dyDescent="0.5">
      <c r="A47" s="39"/>
      <c r="B47" s="20" t="s">
        <v>54</v>
      </c>
      <c r="C47" s="43" t="str">
        <f>ฉบับครู!B47</f>
        <v>3/6</v>
      </c>
      <c r="D47" s="74">
        <f>ฉบับนักเรียน!C47</f>
        <v>44889</v>
      </c>
      <c r="E47" s="41" t="str">
        <f>ฉบับนักเรียน!D47</f>
        <v>เด็กหญิงเอมอร  อ่อนส้มกริด</v>
      </c>
      <c r="F47" s="25" t="str">
        <f>ฉบับนักเรียน!E47</f>
        <v>หญิง</v>
      </c>
      <c r="G47" s="59">
        <f>(equal1!G47+equal2!G47+equal3!G47)/3</f>
        <v>0</v>
      </c>
      <c r="H47" s="25" t="str">
        <f t="shared" ref="H47" si="16">IF(G47&lt;5,"ปกติ",IF(G47&lt;6,"เสี่ยง","มีปัญหา"))</f>
        <v>ปกติ</v>
      </c>
      <c r="I47" s="25">
        <f>(equal1!I47+equal2!I47+equal3!I47)/3</f>
        <v>0</v>
      </c>
      <c r="J47" s="25" t="str">
        <f t="shared" ref="J47" si="17">IF(I47&lt;4,"ปกติ",IF(I47&lt;5,"เสี่ยง","มีปัญหา"))</f>
        <v>ปกติ</v>
      </c>
      <c r="K47" s="25">
        <f>(equal1!K47+equal2!K47+equal3!K47)/3</f>
        <v>0</v>
      </c>
      <c r="L47" s="25" t="str">
        <f t="shared" ref="L47" si="18">IF(K47&lt;6,"ปกติ",IF(K47&lt;7,"เสี่ยง","มีปัญหา"))</f>
        <v>ปกติ</v>
      </c>
      <c r="M47" s="25">
        <f>(equal1!M47+equal2!M47+equal3!M47)/3</f>
        <v>0</v>
      </c>
      <c r="N47" s="25" t="str">
        <f t="shared" ref="N47" si="19">IF(M47&lt;5,"ปกติ",IF(M47&lt;6,"เสี่ยง","มีปัญหา"))</f>
        <v>ปกติ</v>
      </c>
      <c r="O47" s="25">
        <f>(equal1!O47+equal2!O47+equal3!O47)/3</f>
        <v>0</v>
      </c>
      <c r="P47" s="25" t="str">
        <f t="shared" ref="P47" si="20">IF(O47&gt;4,"มีจุดแข็ง","ไม่มีจุดแข็ง")</f>
        <v>ไม่มีจุดแข็ง</v>
      </c>
      <c r="Q47" s="59">
        <f t="shared" ref="Q47" si="21">G47+I47+K47+M47</f>
        <v>0</v>
      </c>
      <c r="R47" s="59">
        <f t="shared" ref="R47" si="22">SUM(G47,I47,K47,M47)</f>
        <v>0</v>
      </c>
      <c r="S47" s="25" t="str">
        <f t="shared" ref="S47" si="23">IF(R47&lt;16,"ปกติ",IF(R47&lt;19,"เสี่ยง","มีปัญหา"))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5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5">
      <c r="A49" s="39"/>
      <c r="B49" s="61"/>
      <c r="C49" s="69"/>
      <c r="D49" s="44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5">
      <c r="A50" s="39"/>
      <c r="B50" s="71"/>
      <c r="C50" s="72"/>
      <c r="D50" s="73"/>
      <c r="E50" s="52"/>
      <c r="F50" s="53"/>
      <c r="G50" s="70"/>
      <c r="H50" s="53"/>
      <c r="I50" s="53"/>
      <c r="J50" s="53"/>
      <c r="K50" s="53"/>
      <c r="L50" s="53"/>
      <c r="M50" s="53"/>
      <c r="N50" s="53"/>
      <c r="O50" s="53"/>
      <c r="P50" s="71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5">
      <c r="A51" s="39"/>
      <c r="B51" s="71"/>
      <c r="C51" s="72"/>
      <c r="D51" s="44" t="str">
        <f>report1!D56</f>
        <v>(ลงชื่อ)</v>
      </c>
      <c r="E51" s="52"/>
      <c r="F51" s="53"/>
      <c r="G51" s="70"/>
      <c r="H51" s="53"/>
      <c r="I51" s="53"/>
      <c r="J51" s="53"/>
      <c r="K51" s="53"/>
      <c r="L51" s="53" t="str">
        <f>report1!L56</f>
        <v xml:space="preserve">                 (ลงชื่อ)</v>
      </c>
      <c r="M51" s="53"/>
      <c r="N51" s="53"/>
      <c r="O51" s="53"/>
      <c r="P51" s="53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5">
      <c r="A52" s="39"/>
      <c r="B52" s="71"/>
      <c r="C52" s="72"/>
      <c r="D52" s="44"/>
      <c r="E52" s="53" t="str">
        <f>report1!E57</f>
        <v>นางสาวบุณฑริกา ไวยธัญกิจ</v>
      </c>
      <c r="F52" s="53"/>
      <c r="G52" s="70"/>
      <c r="H52" s="53"/>
      <c r="I52" s="53"/>
      <c r="J52" s="53"/>
      <c r="K52" s="53"/>
      <c r="L52" s="53"/>
      <c r="M52" s="53"/>
      <c r="N52" s="89" t="str">
        <f>report1!N57</f>
        <v>นางสาวนัทมน ปาลวัฒน์</v>
      </c>
      <c r="O52" s="88"/>
      <c r="P52" s="88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5">
      <c r="A53" s="39"/>
      <c r="B53" s="71"/>
      <c r="C53" s="72"/>
      <c r="D53" s="44"/>
      <c r="E53" s="53" t="str">
        <f>report1!E58</f>
        <v xml:space="preserve">      ครูที่ปรึกษา</v>
      </c>
      <c r="F53" s="53"/>
      <c r="G53" s="70"/>
      <c r="H53" s="53"/>
      <c r="I53" s="53"/>
      <c r="J53" s="53"/>
      <c r="K53" s="53"/>
      <c r="L53" s="53"/>
      <c r="M53" s="53"/>
      <c r="N53" s="89" t="str">
        <f>report1!N58</f>
        <v>ครูที่ปรึกษา</v>
      </c>
      <c r="O53" s="88"/>
      <c r="P53" s="88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s="45" customFormat="1" ht="15.75" customHeight="1" x14ac:dyDescent="0.5">
      <c r="A54" s="39"/>
      <c r="B54" s="71"/>
      <c r="C54" s="72"/>
      <c r="D54" s="73"/>
      <c r="E54" s="52"/>
      <c r="F54" s="53"/>
      <c r="G54" s="70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.75" customHeight="1" x14ac:dyDescent="0.4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4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4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4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4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4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4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4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4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4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101"/>
      <c r="O64" s="102"/>
      <c r="P64" s="10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4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101"/>
      <c r="O65" s="102"/>
      <c r="P65" s="10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4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4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4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4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4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4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4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4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4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4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4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4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4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4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4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4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4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4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4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4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4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4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4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4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4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4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4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4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4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4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4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4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4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4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4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4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4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4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4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4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4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4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4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4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4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4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4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4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4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4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4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4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4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4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4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4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4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4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4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4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4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4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4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4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4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4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4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4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4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4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4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4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4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4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4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4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4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4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4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4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4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4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4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4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4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4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4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4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4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4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4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4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4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4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4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4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4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4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4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4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4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4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4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4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4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4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4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4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4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4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4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4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4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4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4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4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4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4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4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4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4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4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4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4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4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4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4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4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4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4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4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4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4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4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4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4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4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4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4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4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4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4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4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4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4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4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4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4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4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4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4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4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4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4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4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4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4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4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4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4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4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4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4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4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4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4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4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4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4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4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4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4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4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4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4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4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4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4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4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4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4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4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4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4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4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4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4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4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4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4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4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4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4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4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4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4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4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4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4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4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4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4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4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4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4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4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4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4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4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4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4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4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4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4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4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4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4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4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4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4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4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4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4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4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4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4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4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4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4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4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4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4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4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4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4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4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4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4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4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4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4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4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4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4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4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4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4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4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4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4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4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4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4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4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4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4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4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4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4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4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4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4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4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4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4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4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4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4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4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4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4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4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4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4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4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4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4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4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4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4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4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4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4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4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4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4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4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4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4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4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4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4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4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4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4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4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4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4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4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4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4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4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4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4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4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4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4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4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4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4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4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4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4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4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4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4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4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4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4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4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4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4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4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4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4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4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4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4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4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4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4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4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4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4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4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4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4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4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4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4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4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4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4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4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4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4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4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4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4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4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4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4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4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4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4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4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4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4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4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4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4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4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4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4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4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4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4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4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4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4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4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4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4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4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4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4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4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4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4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4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4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4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4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4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4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4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4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4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4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4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4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4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4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4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4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4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4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4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4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4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4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4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4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4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4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4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4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4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4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4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4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4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4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4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4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4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4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4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4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4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4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4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4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4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4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4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4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4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4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4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4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4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4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4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4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4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4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4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4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4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4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4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4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4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4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4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4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4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4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4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4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4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4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4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4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4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4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4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4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4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4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4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4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4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4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4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4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4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4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4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4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4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4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4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4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4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4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4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4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4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4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4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4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4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4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4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4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4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4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4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4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4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4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4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4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4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4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4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4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4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4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4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4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4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4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4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4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4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4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4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4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4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4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4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4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4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4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4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4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4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4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4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4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4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4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4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4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4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4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4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4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4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4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4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4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4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4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4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4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4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4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4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4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4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4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4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4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4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4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4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4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4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4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4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4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4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4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4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4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4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4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4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4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4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4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4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4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4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4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4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4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4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4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4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4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4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4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4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4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4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4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4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4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4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4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4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4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4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4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4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4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4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4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4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4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4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4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4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4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4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4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4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4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4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4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4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4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4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4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4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4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4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4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4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4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4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4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4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4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4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4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4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4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4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4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4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4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4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4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4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4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4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4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4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4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4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4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4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4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4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4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4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4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4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4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4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4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4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4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4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4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4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4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4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4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4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4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4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4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4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4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4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4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4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4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4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4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4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4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4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4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4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4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4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4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4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4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4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4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4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4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4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4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4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4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4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4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4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4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4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4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4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4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4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4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4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4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4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4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4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4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4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4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4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4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4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4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4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4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4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4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4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4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4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4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4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4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4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4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4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4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4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4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4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4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4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4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4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4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4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4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4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4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4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4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4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4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4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4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4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4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4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4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4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4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4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4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4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4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4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4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4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4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4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4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4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4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4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4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4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4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4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4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4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4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4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4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4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4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4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4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4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4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4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4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4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4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4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4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4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4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4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4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4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4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4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4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4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4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4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4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4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4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4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4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4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4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4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4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4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4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4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4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4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4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4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4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4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4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4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4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4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4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4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4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4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4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4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4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4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4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4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4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4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4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4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4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4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4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4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4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4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4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4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4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4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4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4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4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4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4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4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4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4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4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4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4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4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4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4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4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4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4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4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4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4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4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4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4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4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4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4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4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4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4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4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4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4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4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4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4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4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4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4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4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4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4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4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4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4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4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4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4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4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4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4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4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4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4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4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4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4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4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4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4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4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4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4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4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4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4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4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4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4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4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4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4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4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4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4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4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4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4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4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4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4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4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4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4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4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4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4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4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4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4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4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4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4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4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4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4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4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4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4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4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5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opLeftCell="A34" zoomScale="80" zoomScaleNormal="80" workbookViewId="0">
      <selection activeCell="U17" sqref="U17"/>
    </sheetView>
  </sheetViews>
  <sheetFormatPr defaultColWidth="10.09765625" defaultRowHeight="15" customHeight="1" x14ac:dyDescent="0.5"/>
  <cols>
    <col min="1" max="1" width="6.09765625" style="45" customWidth="1"/>
    <col min="2" max="11" width="9.09765625" style="45" customWidth="1"/>
    <col min="12" max="26" width="8" style="45" customWidth="1"/>
    <col min="27" max="16384" width="10.09765625" style="45"/>
  </cols>
  <sheetData>
    <row r="1" spans="1:26" ht="23.25" customHeight="1" x14ac:dyDescent="0.5">
      <c r="A1" s="39"/>
      <c r="B1" s="104" t="s">
        <v>88</v>
      </c>
      <c r="C1" s="105"/>
      <c r="D1" s="105"/>
      <c r="E1" s="105"/>
      <c r="F1" s="105"/>
      <c r="G1" s="105"/>
      <c r="H1" s="105"/>
      <c r="I1" s="104" t="s">
        <v>99</v>
      </c>
      <c r="J1" s="105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5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5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5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5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5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5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5">
      <c r="A10" s="39"/>
      <c r="B10" s="39"/>
      <c r="C10" s="39" t="s">
        <v>93</v>
      </c>
      <c r="D10" s="39">
        <f>COUNTIF(summary!H5:'summary'!H61,"=ปกติ")</f>
        <v>43</v>
      </c>
      <c r="E10" s="39">
        <f>COUNTIF(summary!J5:'summary'!J61,"=ปกติ")</f>
        <v>43</v>
      </c>
      <c r="F10" s="39">
        <f>COUNTIF(summary!L5:'summary'!L61,"=ปกติ")</f>
        <v>43</v>
      </c>
      <c r="G10" s="39">
        <f>COUNTIF(summary!N5:'summary'!N61,"=ปกติ")</f>
        <v>43</v>
      </c>
      <c r="H10" s="44" t="s">
        <v>94</v>
      </c>
      <c r="I10" s="39">
        <f>COUNTIF(summary!P5:'summary'!P61,"=มีจุดแข็ง")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5">
      <c r="A11" s="39"/>
      <c r="B11" s="39"/>
      <c r="C11" s="39" t="s">
        <v>95</v>
      </c>
      <c r="D11" s="39">
        <f>COUNTIF(summary!H5:'summary'!H61,"=เสี่ยง")</f>
        <v>0</v>
      </c>
      <c r="E11" s="39">
        <f>COUNTIF(summary!J5:'summary'!J61,"=เสี่ยง")</f>
        <v>0</v>
      </c>
      <c r="F11" s="39">
        <f>COUNTIF(summary!L5:'summary'!L61,"=เสี่ยง")</f>
        <v>0</v>
      </c>
      <c r="G11" s="39">
        <f>COUNTIF(summary!N5:'summary'!N61,"=เสี่ยง")</f>
        <v>0</v>
      </c>
      <c r="H11" s="39" t="s">
        <v>96</v>
      </c>
      <c r="I11" s="39">
        <f>COUNTIF(summary!P5:'summary'!P61,"=ไม่มีจุดแข็ง")</f>
        <v>43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5">
      <c r="A12" s="39"/>
      <c r="B12" s="39"/>
      <c r="C12" s="39" t="s">
        <v>97</v>
      </c>
      <c r="D12" s="39">
        <f>COUNTIF(summary!H5:'summary'!H61,"=มีปัญหา")</f>
        <v>0</v>
      </c>
      <c r="E12" s="39">
        <f>COUNTIF(summary!J5:'summary'!J61,"=มีปัญหา")</f>
        <v>0</v>
      </c>
      <c r="F12" s="39">
        <f>COUNTIF(summary!L5:'summary'!L61,"=มีปัญหา")</f>
        <v>0</v>
      </c>
      <c r="G12" s="39">
        <f>COUNTIF(summary!N5:'summary'!N61,"=มีปัญหา")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5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5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5">
      <c r="A15" s="39"/>
      <c r="B15" s="39"/>
      <c r="C15" s="39" t="s">
        <v>93</v>
      </c>
      <c r="D15" s="39">
        <f>COUNTIF(summary!S5:'summary'!S61,"=ปกติ")</f>
        <v>43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5">
      <c r="A16" s="39"/>
      <c r="B16" s="39"/>
      <c r="C16" s="39" t="s">
        <v>98</v>
      </c>
      <c r="D16" s="39">
        <f>COUNTIF(summary!S5:'summary'!S61,"=เสี่ยง")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5">
      <c r="A17" s="39"/>
      <c r="B17" s="39"/>
      <c r="C17" s="39" t="s">
        <v>97</v>
      </c>
      <c r="D17" s="39">
        <f>COUNTIF(summary!S5:'summary'!S61,"=มีปัญหา")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5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5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5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5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5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5">
      <c r="A51" s="39"/>
      <c r="B51" s="95" t="s">
        <v>62</v>
      </c>
      <c r="C51" s="88"/>
      <c r="D51" s="88"/>
      <c r="E51" s="88"/>
      <c r="F51" s="39"/>
      <c r="G51" s="95" t="s">
        <v>62</v>
      </c>
      <c r="H51" s="88"/>
      <c r="I51" s="88"/>
      <c r="J51" s="88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5">
      <c r="A52" s="39"/>
      <c r="B52" s="87" t="str">
        <f>summary!E52</f>
        <v>นางสาวบุณฑริกา ไวยธัญกิจ</v>
      </c>
      <c r="C52" s="88"/>
      <c r="D52" s="88"/>
      <c r="E52" s="88"/>
      <c r="F52" s="39"/>
      <c r="G52" s="87" t="str">
        <f>summary!N52</f>
        <v>นางสาวนัทมน ปาลวัฒน์</v>
      </c>
      <c r="H52" s="88"/>
      <c r="I52" s="88"/>
      <c r="J52" s="88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5">
      <c r="A53" s="39"/>
      <c r="B53" s="87" t="s">
        <v>63</v>
      </c>
      <c r="C53" s="88"/>
      <c r="D53" s="88"/>
      <c r="E53" s="88"/>
      <c r="F53" s="39"/>
      <c r="G53" s="87" t="s">
        <v>63</v>
      </c>
      <c r="H53" s="88"/>
      <c r="I53" s="88"/>
      <c r="J53" s="88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5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5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5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5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5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5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5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5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5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5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5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5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5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5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5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5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5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5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5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5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5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5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5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5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5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5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5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5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5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5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5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5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5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5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5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5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5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5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5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5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5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5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5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5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5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5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5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5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5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5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5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5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5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5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5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5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5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5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5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5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5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5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5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5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5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5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5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5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5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5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5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5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5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5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5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5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5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5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5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5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5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5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5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5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5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5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5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5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5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5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5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5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5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5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5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5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5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5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5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5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5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5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5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5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5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5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5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5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5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5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5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5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5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5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5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5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5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5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5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5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5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5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5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5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5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5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5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5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5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5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5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5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5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5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5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5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5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5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5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5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5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5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5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5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5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5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5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5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5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5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5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5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5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5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5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5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5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5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5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5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5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5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5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5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5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5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5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5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5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5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5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5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5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5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5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5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5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5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5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5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5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5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5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5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5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5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5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5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5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5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5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5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5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5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5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5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5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5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5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5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5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5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5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5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5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5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5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5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5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5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5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5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5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5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5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5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5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5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5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5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5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5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5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5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5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5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5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5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5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5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5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5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5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5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5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5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5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5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5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5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5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5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5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5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5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5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5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5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5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5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5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5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5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5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5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5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5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5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5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5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5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5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5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5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5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5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5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5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5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5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5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5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5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5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5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5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5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5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5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5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5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5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5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5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5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5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5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5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5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5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5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5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5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5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5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5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5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5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5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5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5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5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5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5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5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5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5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5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5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5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5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5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5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5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5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5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5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5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5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5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5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5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5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5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5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5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5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5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5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5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5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5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5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5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5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5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5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5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5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5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5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5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5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5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5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5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5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5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5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5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5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5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5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5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5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5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5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5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5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5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5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5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5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5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5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5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5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5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5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5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5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5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5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5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5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5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5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5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5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5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5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5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5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5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5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5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5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5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5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5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5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5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5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5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5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5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5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5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5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5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5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5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5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5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5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5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5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5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5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5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5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5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5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5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5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5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5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5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5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5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5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5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5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5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5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5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5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5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5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5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5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5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5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5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5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5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5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5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5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5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5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5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5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5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5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5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5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5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5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5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5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5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5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5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5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5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5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5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5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5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5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5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5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5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5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5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5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5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5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5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5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5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5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5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5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5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5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5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5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5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5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5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5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5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5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5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5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5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5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5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5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5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5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5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5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5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5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5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5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5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5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5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5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5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5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5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5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5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5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5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5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5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5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5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5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5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5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5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5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5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5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5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5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5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5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5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5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5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5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5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5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5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5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5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5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5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5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5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5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5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5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5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5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5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5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5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5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5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5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5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5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5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5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5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5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5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5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5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5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5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5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5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5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5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5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5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5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5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5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5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5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5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5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5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5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5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5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5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5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5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5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5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5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5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5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5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5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5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5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5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5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5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5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5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5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5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5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5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5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5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5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5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5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5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5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5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5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5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5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5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5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5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5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5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5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5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5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5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5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5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5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5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5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5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5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5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5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5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5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5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5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5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5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5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5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5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5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5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5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5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5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5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5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5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5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5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5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5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5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5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5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5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5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5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5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5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5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5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5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5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5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5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5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5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5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5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5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5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5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5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5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5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5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5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5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5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5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5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5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5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5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5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5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5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5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5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5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5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5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5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5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5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5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5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5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5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5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5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5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5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5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5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5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5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5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5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5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5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5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5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5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5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5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5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5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5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5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5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5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5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5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5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5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5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5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5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5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5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5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5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5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5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5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5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5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5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5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5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5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5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5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5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5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5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5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5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5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5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5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5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5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5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5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5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5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5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5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5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5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5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5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5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5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5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5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5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5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5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5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5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5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5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5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5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5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5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5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5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5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5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5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5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5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5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5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5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5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5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5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5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5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5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5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5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5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5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5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5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5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5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5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5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5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5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5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5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5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5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5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5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5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5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5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5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5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5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5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5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5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5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5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5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5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5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5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5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5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5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5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5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5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5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5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5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5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5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5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5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5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5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5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5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5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5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5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5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5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5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5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5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5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5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5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5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5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5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5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5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5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1005"/>
  <sheetViews>
    <sheetView zoomScaleNormal="100" workbookViewId="0">
      <pane ySplit="4" topLeftCell="A51" activePane="bottomLeft" state="frozen"/>
      <selection pane="bottomLeft" activeCell="A56" sqref="A56:XFD58"/>
    </sheetView>
  </sheetViews>
  <sheetFormatPr defaultColWidth="10.09765625" defaultRowHeight="15" customHeight="1" x14ac:dyDescent="0.5"/>
  <cols>
    <col min="1" max="1" width="4.69921875" style="45" customWidth="1"/>
    <col min="2" max="2" width="5" style="45" customWidth="1"/>
    <col min="3" max="3" width="6.19921875" style="45" customWidth="1"/>
    <col min="4" max="4" width="19.8984375" style="45" customWidth="1"/>
    <col min="5" max="5" width="5.5" style="45" customWidth="1"/>
    <col min="6" max="30" width="3.09765625" style="45" customWidth="1"/>
    <col min="31" max="31" width="3.69921875" style="45" hidden="1" customWidth="1"/>
    <col min="32" max="32" width="3.69921875" style="45" customWidth="1"/>
    <col min="33" max="34" width="3.69921875" style="45" hidden="1" customWidth="1"/>
    <col min="35" max="35" width="3.69921875" style="45" customWidth="1"/>
    <col min="36" max="38" width="3.69921875" style="45" hidden="1" customWidth="1"/>
    <col min="39" max="39" width="3.69921875" style="45" customWidth="1"/>
    <col min="40" max="42" width="3.69921875" style="45" hidden="1" customWidth="1"/>
    <col min="43" max="43" width="3.69921875" style="45" customWidth="1"/>
    <col min="44" max="44" width="3.69921875" style="45" hidden="1" customWidth="1"/>
    <col min="45" max="45" width="3.69921875" style="45" customWidth="1"/>
    <col min="46" max="65" width="9.09765625" style="45" customWidth="1"/>
    <col min="66" max="16384" width="10.09765625" style="45"/>
  </cols>
  <sheetData>
    <row r="1" spans="1:65" ht="18" customHeight="1" x14ac:dyDescent="0.5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5">
      <c r="A2" s="90" t="s">
        <v>0</v>
      </c>
      <c r="B2" s="91"/>
      <c r="C2" s="91"/>
      <c r="D2" s="91"/>
      <c r="E2" s="92"/>
      <c r="F2" s="93" t="s">
        <v>64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35"/>
      <c r="AF2" s="84" t="s">
        <v>2</v>
      </c>
      <c r="AG2" s="36"/>
      <c r="AH2" s="36"/>
      <c r="AI2" s="84" t="s">
        <v>3</v>
      </c>
      <c r="AJ2" s="36"/>
      <c r="AK2" s="36"/>
      <c r="AL2" s="36"/>
      <c r="AM2" s="84" t="s">
        <v>4</v>
      </c>
      <c r="AN2" s="36"/>
      <c r="AO2" s="36"/>
      <c r="AP2" s="36"/>
      <c r="AQ2" s="84" t="s">
        <v>5</v>
      </c>
      <c r="AR2" s="36"/>
      <c r="AS2" s="84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5">
      <c r="A3" s="90" t="str">
        <f>ฉบับนักเรียน!A3</f>
        <v>นางสาวบุณฑริกา ไวยธัญกิจ  นางสาวนัทมน ปาลวัฒน์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35"/>
      <c r="AF3" s="85"/>
      <c r="AG3" s="36"/>
      <c r="AH3" s="36"/>
      <c r="AI3" s="85"/>
      <c r="AJ3" s="36"/>
      <c r="AK3" s="36"/>
      <c r="AL3" s="36"/>
      <c r="AM3" s="85"/>
      <c r="AN3" s="36"/>
      <c r="AO3" s="36"/>
      <c r="AP3" s="36"/>
      <c r="AQ3" s="85"/>
      <c r="AR3" s="36"/>
      <c r="AS3" s="85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5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6"/>
      <c r="AG4" s="36"/>
      <c r="AH4" s="36"/>
      <c r="AI4" s="86"/>
      <c r="AJ4" s="36"/>
      <c r="AK4" s="36"/>
      <c r="AL4" s="36"/>
      <c r="AM4" s="86"/>
      <c r="AN4" s="36"/>
      <c r="AO4" s="36"/>
      <c r="AP4" s="36"/>
      <c r="AQ4" s="86"/>
      <c r="AR4" s="36"/>
      <c r="AS4" s="86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5">
      <c r="A5" s="37" t="s">
        <v>66</v>
      </c>
      <c r="B5" s="38" t="s">
        <v>143</v>
      </c>
      <c r="C5" s="80">
        <v>44846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5">
      <c r="A6" s="20" t="s">
        <v>13</v>
      </c>
      <c r="B6" s="38" t="s">
        <v>143</v>
      </c>
      <c r="C6" s="80">
        <v>44847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5">
      <c r="A7" s="20" t="s">
        <v>14</v>
      </c>
      <c r="B7" s="38" t="s">
        <v>143</v>
      </c>
      <c r="C7" s="80">
        <v>44848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5">
      <c r="A8" s="20" t="s">
        <v>15</v>
      </c>
      <c r="B8" s="38" t="s">
        <v>143</v>
      </c>
      <c r="C8" s="80">
        <v>44849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5">
      <c r="A9" s="20" t="s">
        <v>16</v>
      </c>
      <c r="B9" s="38" t="s">
        <v>143</v>
      </c>
      <c r="C9" s="80">
        <v>44850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5">
      <c r="A10" s="20" t="s">
        <v>17</v>
      </c>
      <c r="B10" s="38" t="s">
        <v>143</v>
      </c>
      <c r="C10" s="80">
        <v>44851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5">
      <c r="A11" s="20" t="s">
        <v>18</v>
      </c>
      <c r="B11" s="38" t="s">
        <v>143</v>
      </c>
      <c r="C11" s="80">
        <v>44852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5">
      <c r="A12" s="20" t="s">
        <v>19</v>
      </c>
      <c r="B12" s="38" t="s">
        <v>143</v>
      </c>
      <c r="C12" s="80">
        <v>44853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5">
      <c r="A13" s="20" t="s">
        <v>20</v>
      </c>
      <c r="B13" s="38" t="s">
        <v>143</v>
      </c>
      <c r="C13" s="80">
        <v>44854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5">
      <c r="A14" s="20" t="s">
        <v>21</v>
      </c>
      <c r="B14" s="38" t="s">
        <v>143</v>
      </c>
      <c r="C14" s="80">
        <v>44855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5">
      <c r="A15" s="20" t="s">
        <v>22</v>
      </c>
      <c r="B15" s="38" t="s">
        <v>143</v>
      </c>
      <c r="C15" s="80">
        <v>44856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5">
      <c r="A16" s="20" t="s">
        <v>23</v>
      </c>
      <c r="B16" s="38" t="s">
        <v>143</v>
      </c>
      <c r="C16" s="80">
        <v>44857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5">
      <c r="A17" s="20" t="s">
        <v>24</v>
      </c>
      <c r="B17" s="38" t="s">
        <v>143</v>
      </c>
      <c r="C17" s="80">
        <v>44858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5">
      <c r="A18" s="20" t="s">
        <v>25</v>
      </c>
      <c r="B18" s="38" t="s">
        <v>143</v>
      </c>
      <c r="C18" s="80">
        <v>44859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5">
      <c r="A19" s="20" t="s">
        <v>26</v>
      </c>
      <c r="B19" s="38" t="s">
        <v>143</v>
      </c>
      <c r="C19" s="80">
        <v>44860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5">
      <c r="A20" s="20" t="s">
        <v>27</v>
      </c>
      <c r="B20" s="38" t="s">
        <v>143</v>
      </c>
      <c r="C20" s="80">
        <v>44861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5">
      <c r="A21" s="20" t="s">
        <v>28</v>
      </c>
      <c r="B21" s="38" t="s">
        <v>143</v>
      </c>
      <c r="C21" s="80">
        <v>44862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5">
      <c r="A22" s="20" t="s">
        <v>29</v>
      </c>
      <c r="B22" s="38" t="s">
        <v>143</v>
      </c>
      <c r="C22" s="80">
        <v>44863</v>
      </c>
      <c r="D22" s="23" t="s">
        <v>117</v>
      </c>
      <c r="E22" s="37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5">
      <c r="A23" s="20" t="s">
        <v>30</v>
      </c>
      <c r="B23" s="38" t="s">
        <v>143</v>
      </c>
      <c r="C23" s="80">
        <v>44864</v>
      </c>
      <c r="D23" s="23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5">
      <c r="A24" s="20" t="s">
        <v>31</v>
      </c>
      <c r="B24" s="38" t="s">
        <v>143</v>
      </c>
      <c r="C24" s="80">
        <v>44865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5">
      <c r="A25" s="20" t="s">
        <v>32</v>
      </c>
      <c r="B25" s="38" t="s">
        <v>143</v>
      </c>
      <c r="C25" s="80">
        <v>44866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5">
      <c r="A26" s="20" t="s">
        <v>33</v>
      </c>
      <c r="B26" s="38" t="s">
        <v>143</v>
      </c>
      <c r="C26" s="80">
        <v>44867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5">
      <c r="A27" s="20" t="s">
        <v>34</v>
      </c>
      <c r="B27" s="38" t="s">
        <v>143</v>
      </c>
      <c r="C27" s="80">
        <v>44868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5">
      <c r="A28" s="20" t="s">
        <v>35</v>
      </c>
      <c r="B28" s="38" t="s">
        <v>143</v>
      </c>
      <c r="C28" s="80">
        <v>44869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5">
      <c r="A29" s="20" t="s">
        <v>36</v>
      </c>
      <c r="B29" s="38" t="s">
        <v>143</v>
      </c>
      <c r="C29" s="80">
        <v>44870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5">
      <c r="A30" s="20" t="s">
        <v>37</v>
      </c>
      <c r="B30" s="38" t="s">
        <v>143</v>
      </c>
      <c r="C30" s="80">
        <v>44871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5">
      <c r="A31" s="20" t="s">
        <v>38</v>
      </c>
      <c r="B31" s="38" t="s">
        <v>143</v>
      </c>
      <c r="C31" s="80">
        <v>44872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5">
      <c r="A32" s="20" t="s">
        <v>39</v>
      </c>
      <c r="B32" s="38" t="s">
        <v>143</v>
      </c>
      <c r="C32" s="80">
        <v>44873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5">
      <c r="A33" s="20" t="s">
        <v>40</v>
      </c>
      <c r="B33" s="38" t="s">
        <v>143</v>
      </c>
      <c r="C33" s="80">
        <v>44875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5">
      <c r="A34" s="20" t="s">
        <v>41</v>
      </c>
      <c r="B34" s="38" t="s">
        <v>143</v>
      </c>
      <c r="C34" s="80">
        <v>44876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5">
      <c r="A35" s="20" t="s">
        <v>42</v>
      </c>
      <c r="B35" s="38" t="s">
        <v>143</v>
      </c>
      <c r="C35" s="80">
        <v>44877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5">
      <c r="A36" s="20" t="s">
        <v>43</v>
      </c>
      <c r="B36" s="38" t="s">
        <v>143</v>
      </c>
      <c r="C36" s="80">
        <v>44878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5">
      <c r="A37" s="20" t="s">
        <v>44</v>
      </c>
      <c r="B37" s="38" t="s">
        <v>143</v>
      </c>
      <c r="C37" s="80">
        <v>44879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5">
      <c r="A38" s="20" t="s">
        <v>45</v>
      </c>
      <c r="B38" s="38" t="s">
        <v>143</v>
      </c>
      <c r="C38" s="80">
        <v>44880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5">
      <c r="A39" s="20" t="s">
        <v>46</v>
      </c>
      <c r="B39" s="38" t="s">
        <v>143</v>
      </c>
      <c r="C39" s="80">
        <v>44881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5">
      <c r="A40" s="20" t="s">
        <v>47</v>
      </c>
      <c r="B40" s="38" t="s">
        <v>143</v>
      </c>
      <c r="C40" s="80">
        <v>44882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5">
      <c r="A41" s="20" t="s">
        <v>48</v>
      </c>
      <c r="B41" s="38" t="s">
        <v>143</v>
      </c>
      <c r="C41" s="80">
        <v>44883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5">
      <c r="A42" s="20" t="s">
        <v>49</v>
      </c>
      <c r="B42" s="38" t="s">
        <v>143</v>
      </c>
      <c r="C42" s="80">
        <v>44884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5">
      <c r="A43" s="20" t="s">
        <v>50</v>
      </c>
      <c r="B43" s="38" t="s">
        <v>143</v>
      </c>
      <c r="C43" s="80">
        <v>44885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5">
      <c r="A44" s="20" t="s">
        <v>51</v>
      </c>
      <c r="B44" s="38" t="s">
        <v>143</v>
      </c>
      <c r="C44" s="80">
        <v>44886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5">
      <c r="A45" s="20" t="s">
        <v>52</v>
      </c>
      <c r="B45" s="38" t="s">
        <v>143</v>
      </c>
      <c r="C45" s="80">
        <v>44887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5">
      <c r="A46" s="20" t="s">
        <v>53</v>
      </c>
      <c r="B46" s="38" t="s">
        <v>143</v>
      </c>
      <c r="C46" s="80">
        <v>44888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5">
      <c r="A47" s="20" t="s">
        <v>54</v>
      </c>
      <c r="B47" s="38" t="s">
        <v>143</v>
      </c>
      <c r="C47" s="80">
        <v>44889</v>
      </c>
      <c r="D47" s="41" t="s">
        <v>142</v>
      </c>
      <c r="E47" s="20" t="s">
        <v>68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" si="30">H47+M47+R47+U47+AC47</f>
        <v>0</v>
      </c>
      <c r="AF47" s="20">
        <f t="shared" ref="AF47" si="31">SUM(H47,M47,R47,U47,AC47)</f>
        <v>0</v>
      </c>
      <c r="AG47" s="20" t="b">
        <f t="shared" ref="AG47" si="32">IF(L47=3,1,IF(L47=2,2,IF(L47=1,3)))</f>
        <v>0</v>
      </c>
      <c r="AH47" s="20">
        <f t="shared" ref="AH47" si="33">J47+L47+Q47+W47+AA47</f>
        <v>0</v>
      </c>
      <c r="AI47" s="20">
        <f t="shared" ref="AI47" si="34">SUM(J47,L47,Q47,W47,AA47)</f>
        <v>0</v>
      </c>
      <c r="AJ47" s="20" t="b">
        <f t="shared" ref="AJ47" si="35">IF(Z47=3,1,IF(Z47=2,2,IF(Z47=1,3)))</f>
        <v>0</v>
      </c>
      <c r="AK47" s="20" t="b">
        <f t="shared" ref="AK47" si="36">IF(AD47=3,1,IF(AD47=2,2,IF(AD47=1,3)))</f>
        <v>0</v>
      </c>
      <c r="AL47" s="20">
        <f t="shared" ref="AL47" si="37">G47+O47+T47+Z47+AD47</f>
        <v>0</v>
      </c>
      <c r="AM47" s="20">
        <f t="shared" ref="AM47" si="38">SUM(G47,O47,T47,Z47,AD47)</f>
        <v>0</v>
      </c>
      <c r="AN47" s="20" t="b">
        <f t="shared" ref="AN47" si="39">IF(P47=3,1,IF(P47=2,2,IF(P47=1,3)))</f>
        <v>0</v>
      </c>
      <c r="AO47" s="20" t="b">
        <f t="shared" ref="AO47" si="40">IF(S47=3,1,IF(S47=2,2,IF(S47=1,3)))</f>
        <v>0</v>
      </c>
      <c r="AP47" s="20">
        <f t="shared" ref="AP47" si="41">K47+P47+S47+X47+AB47</f>
        <v>0</v>
      </c>
      <c r="AQ47" s="20">
        <f t="shared" ref="AQ47" si="42">SUM(K47,P47,S47,X47,AB47)</f>
        <v>0</v>
      </c>
      <c r="AR47" s="20">
        <f t="shared" ref="AR47" si="43">F47+I47+N47+V47+Y47</f>
        <v>0</v>
      </c>
      <c r="AS47" s="20">
        <f t="shared" ref="AS47" si="44">SUM(F47,I47,N47,V47,Y47)</f>
        <v>0</v>
      </c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5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5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5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5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5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5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5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5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5">
      <c r="A56" s="39"/>
      <c r="B56" s="39"/>
      <c r="C56" s="95" t="s">
        <v>62</v>
      </c>
      <c r="D56" s="88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5" t="s">
        <v>62</v>
      </c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5">
      <c r="A57" s="39"/>
      <c r="B57" s="39"/>
      <c r="C57" s="89" t="s">
        <v>144</v>
      </c>
      <c r="D57" s="96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7"/>
      <c r="P57" s="88"/>
      <c r="Q57" s="88"/>
      <c r="R57" s="39"/>
      <c r="S57" s="87" t="s">
        <v>145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5">
      <c r="A58" s="39"/>
      <c r="B58" s="39"/>
      <c r="C58" s="87" t="s">
        <v>63</v>
      </c>
      <c r="D58" s="88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9"/>
      <c r="P58" s="88"/>
      <c r="Q58" s="88"/>
      <c r="R58" s="39"/>
      <c r="S58" s="87" t="s">
        <v>63</v>
      </c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5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5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5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5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5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5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5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5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5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5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5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5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5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5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5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5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5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5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5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5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5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5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5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5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5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5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5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5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5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5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5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5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5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5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5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5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5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5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5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5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5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5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5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5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5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5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5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5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5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5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5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5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5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5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5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5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5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5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5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5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5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5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5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5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5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5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5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5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5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5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5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5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5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5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5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5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5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5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5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5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5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5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5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5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5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5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5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5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5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5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5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5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5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5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5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5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5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5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5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5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5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5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5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5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5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5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5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5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5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5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5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5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5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5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5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5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5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5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5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5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5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5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5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5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5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5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5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5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5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5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5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5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5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5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5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5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5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5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5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5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5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5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5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5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5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5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5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5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5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5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5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5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5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5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5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5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5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5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5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5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5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5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5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5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5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5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5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5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5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5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5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5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5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5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5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5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5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5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5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5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5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5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5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5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5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5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5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5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5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5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5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5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5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5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5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5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5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5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5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5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5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5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5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5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5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5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5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5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5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5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5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5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5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5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5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5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5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5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5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5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5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5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5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5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5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5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5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5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5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5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5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5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5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5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5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5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5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5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5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5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5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5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5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5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5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5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5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5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5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5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5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5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5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5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5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5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5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5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5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5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5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5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5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5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5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5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5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5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5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5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5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5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5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5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5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5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5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5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5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5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5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5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5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5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5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5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5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5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5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5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5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5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5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5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5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5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5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5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5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5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5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5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5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5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5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5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5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5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5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5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5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5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5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5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5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5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5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5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5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5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5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5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5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5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5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5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5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5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5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5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5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5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5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5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5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5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5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5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5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5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5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5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5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5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5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5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5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5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5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5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5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5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5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5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5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5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5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5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5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5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5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5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5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5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5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5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5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5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5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5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5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5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5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5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5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5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5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5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5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5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5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5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5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5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5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5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5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5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5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5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5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5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5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5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5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5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5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5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5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5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5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5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5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5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5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5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5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5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5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5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5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5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5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5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5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5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5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5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5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5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5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5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5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5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5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5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5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5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5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5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5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5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5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5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5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5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5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5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5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5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5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5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5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5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5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5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5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5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5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5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5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5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5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5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5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5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5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5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5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5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5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5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5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5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5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5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5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5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5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5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5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5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5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5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5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5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5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5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5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5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5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5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5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5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5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5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5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5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5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5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5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5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5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5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5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5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5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5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5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5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5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5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5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5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5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5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5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5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5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5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5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5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5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5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5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5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5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5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5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5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5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5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5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5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5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5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5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5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5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5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5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5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5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5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5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5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5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5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5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5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5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5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5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5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5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5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5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5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5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5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5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5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5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5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5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5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5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5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5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5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5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5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5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5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5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5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5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5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5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5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5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5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5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5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5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5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5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5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5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5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5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5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5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5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5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5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5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5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5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5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5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5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5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5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5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5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5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5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5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5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5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5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5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5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5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5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5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5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5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5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5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5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5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5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5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5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5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5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5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5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5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5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5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5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5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5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5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5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5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5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5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5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5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5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5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5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5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5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5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5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5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5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5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5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5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5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5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5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5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5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5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5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5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5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5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5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5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5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5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5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5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5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5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5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5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5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5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5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5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5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5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5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5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5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5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5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5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5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5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5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5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5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5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5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5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5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5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5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5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5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5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5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5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5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5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5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5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5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5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5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5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5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5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5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5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5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5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5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5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5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5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5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5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5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5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5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5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5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5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5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5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5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5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5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5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5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5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5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5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5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5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5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5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5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5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5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5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5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5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5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5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5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5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5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5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5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5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5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5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5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5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5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5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5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5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5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5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5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5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5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5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5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5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5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5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5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5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5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5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5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5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5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5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5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5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5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5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5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5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5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5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5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5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5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5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5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5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5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5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5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5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5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5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5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5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5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5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5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5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5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5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5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5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5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5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5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5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5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5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5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5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5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5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5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5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5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5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5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5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5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5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5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5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5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5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5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5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5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5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5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5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5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5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5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5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5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5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5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5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5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5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5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5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5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5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5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5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5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5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5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5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5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5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5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5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5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5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5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5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5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5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5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5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5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5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5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5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5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5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5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5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5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5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5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5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5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5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5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5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5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5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5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5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5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5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5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5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5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5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5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5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5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5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5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5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5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5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5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5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5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5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5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5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5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5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5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5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5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5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5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5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5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5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5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5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5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5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5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5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5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5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5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5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5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5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5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5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5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5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5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5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5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5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5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5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5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5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5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5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5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5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5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5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5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5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5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5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1005"/>
  <sheetViews>
    <sheetView tabSelected="1" workbookViewId="0">
      <pane ySplit="4" topLeftCell="A47" activePane="bottomLeft" state="frozen"/>
      <selection pane="bottomLeft" activeCell="A56" sqref="A56:XFD58"/>
    </sheetView>
  </sheetViews>
  <sheetFormatPr defaultColWidth="10.09765625" defaultRowHeight="15" customHeight="1" x14ac:dyDescent="0.5"/>
  <cols>
    <col min="1" max="1" width="4.59765625" style="45" customWidth="1"/>
    <col min="2" max="2" width="5.69921875" style="45" customWidth="1"/>
    <col min="3" max="3" width="7" style="45" customWidth="1"/>
    <col min="4" max="4" width="26.8984375" style="45" customWidth="1"/>
    <col min="5" max="5" width="6.69921875" style="45" customWidth="1"/>
    <col min="6" max="30" width="3.09765625" style="45" customWidth="1"/>
    <col min="31" max="31" width="3.69921875" style="45" hidden="1" customWidth="1"/>
    <col min="32" max="32" width="3.69921875" style="45" customWidth="1"/>
    <col min="33" max="34" width="3.69921875" style="45" hidden="1" customWidth="1"/>
    <col min="35" max="35" width="3.69921875" style="45" customWidth="1"/>
    <col min="36" max="38" width="3.69921875" style="45" hidden="1" customWidth="1"/>
    <col min="39" max="39" width="3.69921875" style="45" customWidth="1"/>
    <col min="40" max="42" width="3.69921875" style="45" hidden="1" customWidth="1"/>
    <col min="43" max="43" width="3.69921875" style="45" customWidth="1"/>
    <col min="44" max="44" width="3.69921875" style="45" hidden="1" customWidth="1"/>
    <col min="45" max="45" width="3.69921875" style="45" customWidth="1"/>
    <col min="46" max="65" width="9.09765625" style="45" customWidth="1"/>
    <col min="66" max="16384" width="10.09765625" style="45"/>
  </cols>
  <sheetData>
    <row r="1" spans="1:65" ht="19.5" customHeight="1" x14ac:dyDescent="0.5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5">
      <c r="A2" s="97" t="s">
        <v>0</v>
      </c>
      <c r="B2" s="91"/>
      <c r="C2" s="91"/>
      <c r="D2" s="91"/>
      <c r="E2" s="92"/>
      <c r="F2" s="98" t="s">
        <v>69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23"/>
      <c r="AF2" s="84" t="s">
        <v>2</v>
      </c>
      <c r="AG2" s="36"/>
      <c r="AH2" s="36"/>
      <c r="AI2" s="84" t="s">
        <v>3</v>
      </c>
      <c r="AJ2" s="36"/>
      <c r="AK2" s="36"/>
      <c r="AL2" s="36"/>
      <c r="AM2" s="84" t="s">
        <v>4</v>
      </c>
      <c r="AN2" s="36"/>
      <c r="AO2" s="36"/>
      <c r="AP2" s="36"/>
      <c r="AQ2" s="84" t="s">
        <v>5</v>
      </c>
      <c r="AR2" s="36"/>
      <c r="AS2" s="84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5">
      <c r="A3" s="90" t="str">
        <f>ฉบับนักเรียน!A3</f>
        <v>นางสาวบุณฑริกา ไวยธัญกิจ  นางสาวนัทมน ปาลวัฒน์</v>
      </c>
      <c r="B3" s="91"/>
      <c r="C3" s="91"/>
      <c r="D3" s="91"/>
      <c r="E3" s="92"/>
      <c r="F3" s="97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23"/>
      <c r="AF3" s="85"/>
      <c r="AG3" s="36"/>
      <c r="AH3" s="36"/>
      <c r="AI3" s="85"/>
      <c r="AJ3" s="36"/>
      <c r="AK3" s="36"/>
      <c r="AL3" s="36"/>
      <c r="AM3" s="85"/>
      <c r="AN3" s="36"/>
      <c r="AO3" s="36"/>
      <c r="AP3" s="36"/>
      <c r="AQ3" s="85"/>
      <c r="AR3" s="36"/>
      <c r="AS3" s="85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5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6"/>
      <c r="AG4" s="36"/>
      <c r="AH4" s="36"/>
      <c r="AI4" s="86"/>
      <c r="AJ4" s="36"/>
      <c r="AK4" s="36"/>
      <c r="AL4" s="36"/>
      <c r="AM4" s="86"/>
      <c r="AN4" s="36"/>
      <c r="AO4" s="36"/>
      <c r="AP4" s="36"/>
      <c r="AQ4" s="86"/>
      <c r="AR4" s="36"/>
      <c r="AS4" s="86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5">
      <c r="A5" s="20" t="s">
        <v>66</v>
      </c>
      <c r="B5" s="43" t="str">
        <f>ฉบับครู!B5</f>
        <v>3/6</v>
      </c>
      <c r="C5" s="48">
        <f>ฉบับนักเรียน!C5</f>
        <v>44846</v>
      </c>
      <c r="D5" s="49" t="str">
        <f>ฉบับครู!D5</f>
        <v>เด็กชายกิตติยากร  ณ พึ่งบุญ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4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5">
      <c r="A6" s="20" t="s">
        <v>13</v>
      </c>
      <c r="B6" s="43" t="str">
        <f>ฉบับครู!B6</f>
        <v>3/6</v>
      </c>
      <c r="C6" s="48">
        <f>ฉบับนักเรียน!C6</f>
        <v>44847</v>
      </c>
      <c r="D6" s="51" t="str">
        <f>ฉบับนักเรียน!D6</f>
        <v>เด็กชายคงกพันธ์  คงทน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5">
      <c r="A7" s="20" t="s">
        <v>14</v>
      </c>
      <c r="B7" s="43" t="str">
        <f>ฉบับครู!B7</f>
        <v>3/6</v>
      </c>
      <c r="C7" s="48">
        <f>ฉบับนักเรียน!C7</f>
        <v>44848</v>
      </c>
      <c r="D7" s="51" t="str">
        <f>ฉบับนักเรียน!D7</f>
        <v>เด็กชายชยางกูร  พิจารณา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5">
      <c r="A8" s="20" t="s">
        <v>15</v>
      </c>
      <c r="B8" s="43" t="str">
        <f>ฉบับครู!B8</f>
        <v>3/6</v>
      </c>
      <c r="C8" s="48">
        <f>ฉบับนักเรียน!C8</f>
        <v>44849</v>
      </c>
      <c r="D8" s="51" t="str">
        <f>ฉบับนักเรียน!D8</f>
        <v>เด็กชายชินวุฒิ  นัยสุภาพ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5">
      <c r="A9" s="20" t="s">
        <v>16</v>
      </c>
      <c r="B9" s="43" t="str">
        <f>ฉบับครู!B9</f>
        <v>3/6</v>
      </c>
      <c r="C9" s="48">
        <f>ฉบับนักเรียน!C9</f>
        <v>44850</v>
      </c>
      <c r="D9" s="51" t="str">
        <f>ฉบับนักเรียน!D9</f>
        <v>เด็กชายณัฐกิตติ์  วิเศษโวหาร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5">
      <c r="A10" s="20" t="s">
        <v>17</v>
      </c>
      <c r="B10" s="43" t="str">
        <f>ฉบับครู!B10</f>
        <v>3/6</v>
      </c>
      <c r="C10" s="48">
        <f>ฉบับนักเรียน!C10</f>
        <v>44851</v>
      </c>
      <c r="D10" s="51" t="str">
        <f>ฉบับนักเรียน!D10</f>
        <v>เด็กชายแทนคุณ  เอี่ยมอรกุล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5">
      <c r="A11" s="20" t="s">
        <v>18</v>
      </c>
      <c r="B11" s="43" t="str">
        <f>ฉบับครู!B11</f>
        <v>3/6</v>
      </c>
      <c r="C11" s="48">
        <f>ฉบับนักเรียน!C11</f>
        <v>44852</v>
      </c>
      <c r="D11" s="51" t="str">
        <f>ฉบับนักเรียน!D11</f>
        <v>เด็กชายธนพล  เพ็ญสุข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5">
      <c r="A12" s="20" t="s">
        <v>19</v>
      </c>
      <c r="B12" s="43" t="str">
        <f>ฉบับครู!B12</f>
        <v>3/6</v>
      </c>
      <c r="C12" s="48">
        <f>ฉบับนักเรียน!C12</f>
        <v>44853</v>
      </c>
      <c r="D12" s="51" t="str">
        <f>ฉบับนักเรียน!D12</f>
        <v>เด็กชายธราเทพ  ทำเอี่ยม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5">
      <c r="A13" s="20" t="s">
        <v>20</v>
      </c>
      <c r="B13" s="43" t="str">
        <f>ฉบับครู!B13</f>
        <v>3/6</v>
      </c>
      <c r="C13" s="48">
        <f>ฉบับนักเรียน!C13</f>
        <v>44854</v>
      </c>
      <c r="D13" s="51" t="str">
        <f>ฉบับนักเรียน!D13</f>
        <v>เด็กชายธีรวิชญ์  จันทร์น่วม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5">
      <c r="A14" s="20" t="s">
        <v>21</v>
      </c>
      <c r="B14" s="43" t="str">
        <f>ฉบับครู!B14</f>
        <v>3/6</v>
      </c>
      <c r="C14" s="48">
        <f>ฉบับนักเรียน!C14</f>
        <v>44855</v>
      </c>
      <c r="D14" s="51" t="str">
        <f>ฉบับนักเรียน!D14</f>
        <v>เด็กชายนิติชัย  แซ่เตีย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5">
      <c r="A15" s="20" t="s">
        <v>22</v>
      </c>
      <c r="B15" s="43" t="str">
        <f>ฉบับครู!B15</f>
        <v>3/6</v>
      </c>
      <c r="C15" s="48">
        <f>ฉบับนักเรียน!C15</f>
        <v>44856</v>
      </c>
      <c r="D15" s="51" t="str">
        <f>ฉบับนักเรียน!D15</f>
        <v>เด็กชายพงษ์นภัทร  นิ่มนวล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5">
      <c r="A16" s="20" t="s">
        <v>23</v>
      </c>
      <c r="B16" s="43" t="str">
        <f>ฉบับครู!B16</f>
        <v>3/6</v>
      </c>
      <c r="C16" s="48">
        <f>ฉบับนักเรียน!C16</f>
        <v>44857</v>
      </c>
      <c r="D16" s="51" t="str">
        <f>ฉบับนักเรียน!D16</f>
        <v>เด็กชายพิพัฒน์  ดุสงัด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5">
      <c r="A17" s="20" t="s">
        <v>24</v>
      </c>
      <c r="B17" s="43" t="str">
        <f>ฉบับครู!B17</f>
        <v>3/6</v>
      </c>
      <c r="C17" s="48">
        <f>ฉบับนักเรียน!C17</f>
        <v>44858</v>
      </c>
      <c r="D17" s="51" t="str">
        <f>ฉบับนักเรียน!D17</f>
        <v>เด็กชายเพิ่มพล  เอกสันติ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5">
      <c r="A18" s="20" t="s">
        <v>25</v>
      </c>
      <c r="B18" s="43" t="str">
        <f>ฉบับครู!B18</f>
        <v>3/6</v>
      </c>
      <c r="C18" s="48">
        <f>ฉบับนักเรียน!C18</f>
        <v>44859</v>
      </c>
      <c r="D18" s="51" t="str">
        <f>ฉบับนักเรียน!D18</f>
        <v>เด็กชายโพธิพงษ์    กล่าวแล้ว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5">
      <c r="A19" s="20" t="s">
        <v>26</v>
      </c>
      <c r="B19" s="43" t="str">
        <f>ฉบับครู!B19</f>
        <v>3/6</v>
      </c>
      <c r="C19" s="48">
        <f>ฉบับนักเรียน!C19</f>
        <v>44860</v>
      </c>
      <c r="D19" s="51" t="str">
        <f>ฉบับนักเรียน!D19</f>
        <v>เด็กชายภีระภัทร  พันธะนาม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5">
      <c r="A20" s="20" t="s">
        <v>27</v>
      </c>
      <c r="B20" s="43" t="str">
        <f>ฉบับครู!B20</f>
        <v>3/6</v>
      </c>
      <c r="C20" s="48">
        <f>ฉบับนักเรียน!C20</f>
        <v>44861</v>
      </c>
      <c r="D20" s="51" t="str">
        <f>ฉบับนักเรียน!D20</f>
        <v>เด็กชายวชิรวิทย์  ทึกทา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5">
      <c r="A21" s="20" t="s">
        <v>28</v>
      </c>
      <c r="B21" s="43" t="str">
        <f>ฉบับครู!B21</f>
        <v>3/6</v>
      </c>
      <c r="C21" s="48">
        <f>ฉบับนักเรียน!C21</f>
        <v>44862</v>
      </c>
      <c r="D21" s="51" t="str">
        <f>ฉบับนักเรียน!D21</f>
        <v>เด็กชายศุภพล  คำไฮ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5">
      <c r="A22" s="20" t="s">
        <v>29</v>
      </c>
      <c r="B22" s="43" t="str">
        <f>ฉบับครู!B22</f>
        <v>3/6</v>
      </c>
      <c r="C22" s="48">
        <f>ฉบับนักเรียน!C22</f>
        <v>44863</v>
      </c>
      <c r="D22" s="51" t="str">
        <f>ฉบับนักเรียน!D22</f>
        <v>เด็กชายศุภฤกษ์  สร้อยรักษ์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5">
      <c r="A23" s="20" t="s">
        <v>30</v>
      </c>
      <c r="B23" s="43" t="str">
        <f>ฉบับครู!B23</f>
        <v>3/6</v>
      </c>
      <c r="C23" s="48">
        <f>ฉบับนักเรียน!C23</f>
        <v>44864</v>
      </c>
      <c r="D23" s="51" t="str">
        <f>ฉบับนักเรียน!D23</f>
        <v>เด็กชายศุภวิชญ์  ศรีเมือง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5">
      <c r="A24" s="20" t="s">
        <v>31</v>
      </c>
      <c r="B24" s="43" t="str">
        <f>ฉบับครู!B24</f>
        <v>3/6</v>
      </c>
      <c r="C24" s="48">
        <f>ฉบับนักเรียน!C24</f>
        <v>44865</v>
      </c>
      <c r="D24" s="51" t="str">
        <f>ฉบับนักเรียน!D24</f>
        <v>นางสาวกฤตยา  แตงอ่อน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5">
      <c r="A25" s="20" t="s">
        <v>32</v>
      </c>
      <c r="B25" s="43" t="str">
        <f>ฉบับครู!B25</f>
        <v>3/6</v>
      </c>
      <c r="C25" s="48">
        <f>ฉบับนักเรียน!C25</f>
        <v>44866</v>
      </c>
      <c r="D25" s="51" t="str">
        <f>ฉบับนักเรียน!D25</f>
        <v>เด็กหญิงกุลภัสสรณ์  เปลี่ยนสมัย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5">
      <c r="A26" s="20" t="s">
        <v>33</v>
      </c>
      <c r="B26" s="43" t="str">
        <f>ฉบับครู!B26</f>
        <v>3/6</v>
      </c>
      <c r="C26" s="48">
        <f>ฉบับนักเรียน!C26</f>
        <v>44867</v>
      </c>
      <c r="D26" s="51" t="str">
        <f>ฉบับนักเรียน!D26</f>
        <v>เด็กหญิงชลธิชา  พิมพิลา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5">
      <c r="A27" s="20" t="s">
        <v>34</v>
      </c>
      <c r="B27" s="43" t="str">
        <f>ฉบับครู!B27</f>
        <v>3/6</v>
      </c>
      <c r="C27" s="48">
        <f>ฉบับนักเรียน!C27</f>
        <v>44868</v>
      </c>
      <c r="D27" s="51" t="str">
        <f>ฉบับนักเรียน!D27</f>
        <v>เด็กหญิงชิดชนก  บัวแก้ว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5">
      <c r="A28" s="20" t="s">
        <v>35</v>
      </c>
      <c r="B28" s="43" t="str">
        <f>ฉบับครู!B28</f>
        <v>3/6</v>
      </c>
      <c r="C28" s="48">
        <f>ฉบับนักเรียน!C28</f>
        <v>44869</v>
      </c>
      <c r="D28" s="51" t="str">
        <f>ฉบับนักเรียน!D28</f>
        <v>เด็กหญิงชุติกาญจน์  คำทอง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5">
      <c r="A29" s="20" t="s">
        <v>36</v>
      </c>
      <c r="B29" s="43" t="str">
        <f>ฉบับครู!B29</f>
        <v>3/6</v>
      </c>
      <c r="C29" s="48">
        <f>ฉบับนักเรียน!C29</f>
        <v>44870</v>
      </c>
      <c r="D29" s="51" t="str">
        <f>ฉบับนักเรียน!D29</f>
        <v>เด็กหญิงณัฐณิชา  ป้องศรี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5">
      <c r="A30" s="20" t="s">
        <v>37</v>
      </c>
      <c r="B30" s="43" t="str">
        <f>ฉบับครู!B30</f>
        <v>3/6</v>
      </c>
      <c r="C30" s="48">
        <f>ฉบับนักเรียน!C30</f>
        <v>44871</v>
      </c>
      <c r="D30" s="51" t="str">
        <f>ฉบับนักเรียน!D30</f>
        <v>เด็กหญิงณัทธิดา  โพชฌงค์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5">
      <c r="A31" s="20" t="s">
        <v>38</v>
      </c>
      <c r="B31" s="43" t="str">
        <f>ฉบับครู!B31</f>
        <v>3/6</v>
      </c>
      <c r="C31" s="48">
        <f>ฉบับนักเรียน!C31</f>
        <v>44872</v>
      </c>
      <c r="D31" s="51" t="str">
        <f>ฉบับนักเรียน!D31</f>
        <v>เด็กหญิงธนิดา  มังคละ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5">
      <c r="A32" s="20" t="s">
        <v>39</v>
      </c>
      <c r="B32" s="43" t="str">
        <f>ฉบับครู!B32</f>
        <v>3/6</v>
      </c>
      <c r="C32" s="48">
        <f>ฉบับนักเรียน!C32</f>
        <v>44873</v>
      </c>
      <c r="D32" s="51" t="str">
        <f>ฉบับนักเรียน!D32</f>
        <v>เด็กหญิงธัญญพัทธ์  อนุสิ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5">
      <c r="A33" s="20" t="s">
        <v>40</v>
      </c>
      <c r="B33" s="43" t="str">
        <f>ฉบับครู!B33</f>
        <v>3/6</v>
      </c>
      <c r="C33" s="48">
        <f>ฉบับนักเรียน!C33</f>
        <v>44875</v>
      </c>
      <c r="D33" s="51" t="str">
        <f>ฉบับนักเรียน!D33</f>
        <v>เด็กหญิงนงนภัส  เอี่ยมป้อ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5">
      <c r="A34" s="20" t="s">
        <v>41</v>
      </c>
      <c r="B34" s="43" t="str">
        <f>ฉบับครู!B34</f>
        <v>3/6</v>
      </c>
      <c r="C34" s="48">
        <f>ฉบับนักเรียน!C34</f>
        <v>44876</v>
      </c>
      <c r="D34" s="51" t="str">
        <f>ฉบับนักเรียน!D34</f>
        <v>เด็กหญิงนพวรรณ  สายงาม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5">
      <c r="A35" s="20" t="s">
        <v>42</v>
      </c>
      <c r="B35" s="43" t="str">
        <f>ฉบับครู!B35</f>
        <v>3/6</v>
      </c>
      <c r="C35" s="48">
        <f>ฉบับนักเรียน!C35</f>
        <v>44877</v>
      </c>
      <c r="D35" s="51" t="str">
        <f>ฉบับนักเรียน!D35</f>
        <v>เด็กหญิงประภาภัทร  ปานถม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5">
      <c r="A36" s="20" t="s">
        <v>43</v>
      </c>
      <c r="B36" s="43" t="str">
        <f>ฉบับครู!B36</f>
        <v>3/6</v>
      </c>
      <c r="C36" s="48">
        <f>ฉบับนักเรียน!C36</f>
        <v>44878</v>
      </c>
      <c r="D36" s="51" t="str">
        <f>ฉบับนักเรียน!D36</f>
        <v>เด็กหญิงปิ่นประภา  แก้วปัญญา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5">
      <c r="A37" s="20" t="s">
        <v>44</v>
      </c>
      <c r="B37" s="43" t="str">
        <f>ฉบับครู!B37</f>
        <v>3/6</v>
      </c>
      <c r="C37" s="48">
        <f>ฉบับนักเรียน!C37</f>
        <v>44879</v>
      </c>
      <c r="D37" s="51" t="str">
        <f>ฉบับนักเรียน!D37</f>
        <v>เด็กหญิงปิ่นเพชร  หวานจิตร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5">
      <c r="A38" s="20" t="s">
        <v>45</v>
      </c>
      <c r="B38" s="43" t="str">
        <f>ฉบับครู!B38</f>
        <v>3/6</v>
      </c>
      <c r="C38" s="48">
        <f>ฉบับนักเรียน!C38</f>
        <v>44880</v>
      </c>
      <c r="D38" s="51" t="str">
        <f>ฉบับนักเรียน!D38</f>
        <v>เด็กหญิงพรไพลิน  แสนสุด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5">
      <c r="A39" s="20" t="s">
        <v>46</v>
      </c>
      <c r="B39" s="43" t="str">
        <f>ฉบับครู!B39</f>
        <v>3/6</v>
      </c>
      <c r="C39" s="48">
        <f>ฉบับนักเรียน!C39</f>
        <v>44881</v>
      </c>
      <c r="D39" s="51" t="str">
        <f>ฉบับนักเรียน!D39</f>
        <v>เด็กหญิงพิชชาภา  ขำโชติ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5">
      <c r="A40" s="20" t="s">
        <v>47</v>
      </c>
      <c r="B40" s="43" t="str">
        <f>ฉบับครู!B40</f>
        <v>3/6</v>
      </c>
      <c r="C40" s="48">
        <f>ฉบับนักเรียน!C40</f>
        <v>44882</v>
      </c>
      <c r="D40" s="51" t="str">
        <f>ฉบับนักเรียน!D40</f>
        <v>เด็กหญิงพิชฎา  กันทะเนตร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5">
      <c r="A41" s="20" t="s">
        <v>48</v>
      </c>
      <c r="B41" s="43" t="str">
        <f>ฉบับครู!B41</f>
        <v>3/6</v>
      </c>
      <c r="C41" s="48">
        <f>ฉบับนักเรียน!C41</f>
        <v>44883</v>
      </c>
      <c r="D41" s="51" t="str">
        <f>ฉบับนักเรียน!D41</f>
        <v>เด็กหญิงพิมพิศา  มีจิตต์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5">
      <c r="A42" s="20" t="s">
        <v>49</v>
      </c>
      <c r="B42" s="43" t="str">
        <f>ฉบับครู!B42</f>
        <v>3/6</v>
      </c>
      <c r="C42" s="48">
        <f>ฉบับนักเรียน!C42</f>
        <v>44884</v>
      </c>
      <c r="D42" s="51" t="str">
        <f>ฉบับนักเรียน!D42</f>
        <v>เด็กหญิงลลิตา  พิมพ์ปรุ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5">
      <c r="A43" s="20" t="s">
        <v>50</v>
      </c>
      <c r="B43" s="43" t="str">
        <f>ฉบับครู!B43</f>
        <v>3/6</v>
      </c>
      <c r="C43" s="48">
        <f>ฉบับนักเรียน!C43</f>
        <v>44885</v>
      </c>
      <c r="D43" s="51" t="str">
        <f>ฉบับนักเรียน!D43</f>
        <v>เด็กหญิงวราลี  รักษิตานนท์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5">
      <c r="A44" s="20" t="s">
        <v>51</v>
      </c>
      <c r="B44" s="43" t="str">
        <f>ฉบับครู!B44</f>
        <v>3/6</v>
      </c>
      <c r="C44" s="48">
        <f>ฉบับนักเรียน!C44</f>
        <v>44886</v>
      </c>
      <c r="D44" s="51" t="str">
        <f>ฉบับนักเรียน!D44</f>
        <v>เด็กหญิงสุรัตน์สวดี  จักรมุณี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5">
      <c r="A45" s="20" t="s">
        <v>52</v>
      </c>
      <c r="B45" s="43" t="str">
        <f>ฉบับครู!B45</f>
        <v>3/6</v>
      </c>
      <c r="C45" s="48">
        <f>ฉบับนักเรียน!C45</f>
        <v>44887</v>
      </c>
      <c r="D45" s="51" t="str">
        <f>ฉบับนักเรียน!D45</f>
        <v>เด็กหญิงวิไลวรรณ  วะลัยใจ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5">
      <c r="A46" s="20" t="s">
        <v>53</v>
      </c>
      <c r="B46" s="43" t="str">
        <f>ฉบับครู!B46</f>
        <v>3/6</v>
      </c>
      <c r="C46" s="48">
        <f>ฉบับนักเรียน!C46</f>
        <v>44888</v>
      </c>
      <c r="D46" s="51" t="str">
        <f>ฉบับนักเรียน!D46</f>
        <v>เด็กหญิงศศินันท์  โหประพัฒน์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5">
      <c r="A47" s="20" t="s">
        <v>54</v>
      </c>
      <c r="B47" s="43" t="str">
        <f>ฉบับครู!B47</f>
        <v>3/6</v>
      </c>
      <c r="C47" s="48">
        <f>ฉบับนักเรียน!C47</f>
        <v>44889</v>
      </c>
      <c r="D47" s="51" t="str">
        <f>ฉบับนักเรียน!D47</f>
        <v>เด็กหญิงเอมอร  อ่อนส้มกริด</v>
      </c>
      <c r="E47" s="20" t="str">
        <f>ฉบับนักเรียน!E47</f>
        <v>หญิง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" si="30">H47+M47+R47+U47+AC47</f>
        <v>0</v>
      </c>
      <c r="AF47" s="20">
        <f t="shared" ref="AF47" si="31">SUM(H47,M47,R47,U47,AC47)</f>
        <v>0</v>
      </c>
      <c r="AG47" s="20" t="b">
        <f t="shared" ref="AG47" si="32">IF(L47=3,1,IF(L47=2,2,IF(L47=1,3)))</f>
        <v>0</v>
      </c>
      <c r="AH47" s="20">
        <f t="shared" ref="AH47" si="33">J47+L47+Q47+W47+AA47</f>
        <v>0</v>
      </c>
      <c r="AI47" s="20">
        <f t="shared" ref="AI47" si="34">SUM(J47,L47,Q47,W47,AA47)</f>
        <v>0</v>
      </c>
      <c r="AJ47" s="20" t="b">
        <f t="shared" ref="AJ47" si="35">IF(Z47=3,1,IF(Z47=2,2,IF(Z47=1,3)))</f>
        <v>0</v>
      </c>
      <c r="AK47" s="20" t="b">
        <f t="shared" ref="AK47" si="36">IF(AD47=3,1,IF(AD47=2,2,IF(AD47=1,3)))</f>
        <v>0</v>
      </c>
      <c r="AL47" s="20">
        <f t="shared" ref="AL47" si="37">G47+O47+T47+Z47+AD47</f>
        <v>0</v>
      </c>
      <c r="AM47" s="20">
        <f t="shared" ref="AM47" si="38">SUM(G47,O47,T47,Z47,AD47)</f>
        <v>0</v>
      </c>
      <c r="AN47" s="20" t="b">
        <f t="shared" ref="AN47" si="39">IF(P47=3,1,IF(P47=2,2,IF(P47=1,3)))</f>
        <v>0</v>
      </c>
      <c r="AO47" s="20" t="b">
        <f t="shared" ref="AO47" si="40">IF(S47=3,1,IF(S47=2,2,IF(S47=1,3)))</f>
        <v>0</v>
      </c>
      <c r="AP47" s="20">
        <f t="shared" ref="AP47" si="41">K47+P47+S47+X47+AB47</f>
        <v>0</v>
      </c>
      <c r="AQ47" s="20">
        <f t="shared" ref="AQ47" si="42">SUM(K47,P47,S47,X47,AB47)</f>
        <v>0</v>
      </c>
      <c r="AR47" s="20">
        <f t="shared" ref="AR47" si="43">F47+I47+N47+V47+Y47</f>
        <v>0</v>
      </c>
      <c r="AS47" s="20">
        <f t="shared" ref="AS47" si="44">SUM(F47,I47,N47,V47,Y47)</f>
        <v>0</v>
      </c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5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5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5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5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5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5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5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5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s="82" customFormat="1" ht="19.5" customHeight="1" x14ac:dyDescent="0.5">
      <c r="A56" s="39"/>
      <c r="B56" s="39"/>
      <c r="C56" s="95" t="s">
        <v>62</v>
      </c>
      <c r="D56" s="88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5" t="s">
        <v>62</v>
      </c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s="82" customFormat="1" ht="19.5" customHeight="1" x14ac:dyDescent="0.5">
      <c r="A57" s="39"/>
      <c r="B57" s="39"/>
      <c r="C57" s="89" t="s">
        <v>144</v>
      </c>
      <c r="D57" s="96"/>
      <c r="E57" s="81"/>
      <c r="F57" s="39"/>
      <c r="G57" s="39"/>
      <c r="H57" s="39"/>
      <c r="I57" s="39"/>
      <c r="J57" s="39"/>
      <c r="K57" s="39"/>
      <c r="L57" s="39"/>
      <c r="M57" s="39"/>
      <c r="N57" s="39"/>
      <c r="O57" s="87"/>
      <c r="P57" s="88"/>
      <c r="Q57" s="88"/>
      <c r="R57" s="39"/>
      <c r="S57" s="87" t="s">
        <v>145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s="82" customFormat="1" ht="19.5" customHeight="1" x14ac:dyDescent="0.5">
      <c r="A58" s="39"/>
      <c r="B58" s="39"/>
      <c r="C58" s="87" t="s">
        <v>63</v>
      </c>
      <c r="D58" s="88"/>
      <c r="E58" s="83"/>
      <c r="F58" s="39"/>
      <c r="G58" s="39"/>
      <c r="H58" s="39"/>
      <c r="I58" s="39"/>
      <c r="J58" s="39"/>
      <c r="K58" s="39"/>
      <c r="L58" s="39"/>
      <c r="M58" s="39"/>
      <c r="N58" s="52"/>
      <c r="O58" s="89"/>
      <c r="P58" s="88"/>
      <c r="Q58" s="88"/>
      <c r="R58" s="39"/>
      <c r="S58" s="87" t="s">
        <v>63</v>
      </c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5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5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5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5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5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5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5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5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5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5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5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5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5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5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5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5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5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5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5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5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5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5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5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5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5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5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5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5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5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5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5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5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5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5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5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5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5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5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5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5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5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5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5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5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5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5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5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5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5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5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5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5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5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5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5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5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5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5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5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5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5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5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5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5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5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5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5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5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5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5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5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5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5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5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5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5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5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5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5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5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5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5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5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5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5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5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5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5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5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5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5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5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5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5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5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5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5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5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5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5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5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5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5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5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5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5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5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5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5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5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5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5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5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5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5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5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5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5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5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5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5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5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5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5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5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5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5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5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5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5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5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5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5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5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5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5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5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5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5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5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5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5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5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5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5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5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5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5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5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5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5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5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5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5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5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5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5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5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5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5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5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5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5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5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5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5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5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5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5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5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5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5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5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5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5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5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5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5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5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5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5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5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5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5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5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5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5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5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5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5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5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5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5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5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5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5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5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5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5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5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5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5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5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5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5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5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5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5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5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5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5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5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5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5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5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5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5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5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5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5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5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5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5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5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5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5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5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5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5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5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5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5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5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5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5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5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5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5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5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5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5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5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5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5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5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5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5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5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5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5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5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5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5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5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5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5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5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5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5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5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5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5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5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5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5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5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5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5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5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5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5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5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5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5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5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5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5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5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5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5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5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5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5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5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5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5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5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5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5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5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5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5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5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5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5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5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5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5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5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5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5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5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5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5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5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5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5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5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5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5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5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5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5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5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5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5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5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5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5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5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5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5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5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5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5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5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5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5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5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5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5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5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5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5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5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5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5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5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5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5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5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5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5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5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5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5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5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5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5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5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5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5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5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5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5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5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5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5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5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5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5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5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5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5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5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5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5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5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5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5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5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5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5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5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5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5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5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5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5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5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5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5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5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5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5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5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5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5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5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5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5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5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5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5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5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5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5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5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5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5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5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5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5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5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5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5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5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5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5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5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5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5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5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5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5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5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5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5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5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5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5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5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5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5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5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5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5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5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5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5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5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5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5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5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5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5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5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5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5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5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5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5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5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5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5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5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5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5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5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5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5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5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5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5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5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5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5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5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5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5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5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5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5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5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5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5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5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5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5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5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5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5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5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5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5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5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5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5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5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5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5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5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5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5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5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5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5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5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5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5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5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5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5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5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5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5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5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5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5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5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5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5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5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5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5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5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5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5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5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5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5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5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5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5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5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5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5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5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5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5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5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5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5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5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5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5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5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5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5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5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5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5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5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5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5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5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5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5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5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5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5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5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5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5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5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5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5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5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5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5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5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5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5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5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5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5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5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5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5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5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5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5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5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5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5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5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5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5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5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5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5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5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5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5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5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5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5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5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5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5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5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5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5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5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5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5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5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5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5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5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5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5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5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5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5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5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5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5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5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5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5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5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5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5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5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5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5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5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5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5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5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5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5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5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5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5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5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5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5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5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5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5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5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5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5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5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5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5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5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5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5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5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5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5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5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5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5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5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5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5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5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5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5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5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5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5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5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5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5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5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5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5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5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5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5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5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5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5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5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5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5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5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5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5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5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5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5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5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5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5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5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5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5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5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5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5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5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5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5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5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5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5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5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5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5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5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5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5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5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5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5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5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5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5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5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5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5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5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5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5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5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5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5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5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5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5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5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5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5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5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5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5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5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5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5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5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5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5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5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5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5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5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5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5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5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5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5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5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5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5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5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5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5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5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5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5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5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5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5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5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5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5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5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5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5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5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5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5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5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5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5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5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5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5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5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5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5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5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5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5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5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5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5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5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5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5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5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5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5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5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5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5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5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5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5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5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5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5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5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5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5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5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5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5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5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5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5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5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5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5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5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5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5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5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5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5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5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5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5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5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5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5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5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5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5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5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5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5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5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5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5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5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5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5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5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5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5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5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5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5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5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5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5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5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5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5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5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5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5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5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5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5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5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5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5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5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5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5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5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5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5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5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5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5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5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5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5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5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5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5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5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5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5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5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5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5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5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5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5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5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5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5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5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5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5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5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5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5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5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5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5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5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5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5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5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5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5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5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5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5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5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5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5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5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5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5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5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5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5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5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5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5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5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5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5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5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5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5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5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5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5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5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5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5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5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5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5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5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5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5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5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5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5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5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5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5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5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5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5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5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5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5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5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5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5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5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5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5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5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5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5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5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5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5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5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5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5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5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5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5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5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5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5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5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5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5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5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C46" sqref="C46:S47"/>
    </sheetView>
  </sheetViews>
  <sheetFormatPr defaultColWidth="10.09765625" defaultRowHeight="15" customHeight="1" x14ac:dyDescent="0.5"/>
  <cols>
    <col min="1" max="1" width="2.3984375" style="45" customWidth="1"/>
    <col min="2" max="2" width="4.19921875" style="45" customWidth="1"/>
    <col min="3" max="3" width="5.09765625" style="45" customWidth="1"/>
    <col min="4" max="4" width="6.59765625" style="45" customWidth="1"/>
    <col min="5" max="5" width="26.8984375" style="45" customWidth="1"/>
    <col min="6" max="6" width="9.09765625" style="45" customWidth="1"/>
    <col min="7" max="7" width="4.3984375" style="45" customWidth="1"/>
    <col min="8" max="8" width="10" style="45" customWidth="1"/>
    <col min="9" max="9" width="4.3984375" style="45" customWidth="1"/>
    <col min="10" max="10" width="10.3984375" style="45" customWidth="1"/>
    <col min="11" max="11" width="4.3984375" style="45" customWidth="1"/>
    <col min="12" max="12" width="10.69921875" style="45" customWidth="1"/>
    <col min="13" max="13" width="4.3984375" style="45" customWidth="1"/>
    <col min="14" max="14" width="11.09765625" style="45" customWidth="1"/>
    <col min="15" max="15" width="4.3984375" style="45" customWidth="1"/>
    <col min="16" max="16" width="10.19921875" style="45" customWidth="1"/>
    <col min="17" max="17" width="6.09765625" style="45" hidden="1" customWidth="1"/>
    <col min="18" max="18" width="4.3984375" style="45" customWidth="1"/>
    <col min="19" max="19" width="10.8984375" style="45" customWidth="1"/>
    <col min="20" max="31" width="9.09765625" style="45" customWidth="1"/>
    <col min="32" max="16384" width="10.09765625" style="45"/>
  </cols>
  <sheetData>
    <row r="1" spans="1:31" ht="18" customHeight="1" x14ac:dyDescent="0.5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5">
      <c r="A2" s="39"/>
      <c r="B2" s="90" t="s">
        <v>0</v>
      </c>
      <c r="C2" s="91"/>
      <c r="D2" s="91"/>
      <c r="E2" s="91"/>
      <c r="F2" s="92"/>
      <c r="G2" s="99" t="s">
        <v>70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5">
      <c r="A3" s="39"/>
      <c r="B3" s="90" t="str">
        <f>ฉบับนักเรียน!A3</f>
        <v>นางสาวบุณฑริกา ไวยธัญกิจ  นางสาวนัทมน ปาลวัฒน์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54"/>
      <c r="R3" s="90" t="s">
        <v>76</v>
      </c>
      <c r="S3" s="92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5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55000000000000004">
      <c r="A5" s="50"/>
      <c r="B5" s="20" t="s">
        <v>66</v>
      </c>
      <c r="C5" s="43" t="str">
        <f>ฉบับครู!B5</f>
        <v>3/6</v>
      </c>
      <c r="D5" s="48">
        <f>ฉบับนักเรียน!C5</f>
        <v>44846</v>
      </c>
      <c r="E5" s="51" t="str">
        <f>ฉบับนักเรียน!D5</f>
        <v>เด็กชายกิตติยากร  ณ พึ่งบุญ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55000000000000004">
      <c r="A6" s="50"/>
      <c r="B6" s="20" t="s">
        <v>13</v>
      </c>
      <c r="C6" s="43" t="str">
        <f>ฉบับครู!B6</f>
        <v>3/6</v>
      </c>
      <c r="D6" s="48">
        <f>ฉบับนักเรียน!C6</f>
        <v>44847</v>
      </c>
      <c r="E6" s="51" t="str">
        <f>ฉบับนักเรียน!D6</f>
        <v>เด็กชายคงกพันธ์  คงทน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55000000000000004">
      <c r="A7" s="50"/>
      <c r="B7" s="20" t="s">
        <v>14</v>
      </c>
      <c r="C7" s="43" t="str">
        <f>ฉบับครู!B7</f>
        <v>3/6</v>
      </c>
      <c r="D7" s="48">
        <f>ฉบับนักเรียน!C7</f>
        <v>44848</v>
      </c>
      <c r="E7" s="51" t="str">
        <f>ฉบับนักเรียน!D7</f>
        <v>เด็กชายชยางกูร  พิจารณา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55000000000000004">
      <c r="A8" s="50"/>
      <c r="B8" s="20" t="s">
        <v>15</v>
      </c>
      <c r="C8" s="43" t="str">
        <f>ฉบับครู!B8</f>
        <v>3/6</v>
      </c>
      <c r="D8" s="48">
        <f>ฉบับนักเรียน!C8</f>
        <v>44849</v>
      </c>
      <c r="E8" s="51" t="str">
        <f>ฉบับนักเรียน!D8</f>
        <v>เด็กชายชินวุฒิ  นัยสุภาพ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55000000000000004">
      <c r="A9" s="50"/>
      <c r="B9" s="20" t="s">
        <v>16</v>
      </c>
      <c r="C9" s="43" t="str">
        <f>ฉบับครู!B9</f>
        <v>3/6</v>
      </c>
      <c r="D9" s="48">
        <f>ฉบับนักเรียน!C9</f>
        <v>44850</v>
      </c>
      <c r="E9" s="51" t="str">
        <f>ฉบับนักเรียน!D9</f>
        <v>เด็กชายณัฐกิตติ์  วิเศษโวหาร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55000000000000004">
      <c r="A10" s="50"/>
      <c r="B10" s="20" t="s">
        <v>17</v>
      </c>
      <c r="C10" s="43" t="str">
        <f>ฉบับครู!B10</f>
        <v>3/6</v>
      </c>
      <c r="D10" s="48">
        <f>ฉบับนักเรียน!C10</f>
        <v>44851</v>
      </c>
      <c r="E10" s="51" t="str">
        <f>ฉบับนักเรียน!D10</f>
        <v>เด็กชายแทนคุณ  เอี่ยมอรกุล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55000000000000004">
      <c r="A11" s="50"/>
      <c r="B11" s="20" t="s">
        <v>18</v>
      </c>
      <c r="C11" s="43" t="str">
        <f>ฉบับครู!B11</f>
        <v>3/6</v>
      </c>
      <c r="D11" s="48">
        <f>ฉบับนักเรียน!C11</f>
        <v>44852</v>
      </c>
      <c r="E11" s="51" t="str">
        <f>ฉบับนักเรียน!D11</f>
        <v>เด็กชายธนพล  เพ็ญสุข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55000000000000004">
      <c r="A12" s="50"/>
      <c r="B12" s="20" t="s">
        <v>19</v>
      </c>
      <c r="C12" s="43" t="str">
        <f>ฉบับครู!B12</f>
        <v>3/6</v>
      </c>
      <c r="D12" s="48">
        <f>ฉบับนักเรียน!C12</f>
        <v>44853</v>
      </c>
      <c r="E12" s="51" t="str">
        <f>ฉบับนักเรียน!D12</f>
        <v>เด็กชายธราเทพ  ทำเอี่ยม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55000000000000004">
      <c r="A13" s="50"/>
      <c r="B13" s="20" t="s">
        <v>20</v>
      </c>
      <c r="C13" s="43" t="str">
        <f>ฉบับครู!B13</f>
        <v>3/6</v>
      </c>
      <c r="D13" s="48">
        <f>ฉบับนักเรียน!C13</f>
        <v>44854</v>
      </c>
      <c r="E13" s="51" t="str">
        <f>ฉบับนักเรียน!D13</f>
        <v>เด็กชายธีรวิชญ์  จันทร์น่วม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55000000000000004">
      <c r="A14" s="50"/>
      <c r="B14" s="20" t="s">
        <v>21</v>
      </c>
      <c r="C14" s="43" t="str">
        <f>ฉบับครู!B14</f>
        <v>3/6</v>
      </c>
      <c r="D14" s="48">
        <f>ฉบับนักเรียน!C14</f>
        <v>44855</v>
      </c>
      <c r="E14" s="51" t="str">
        <f>ฉบับนักเรียน!D14</f>
        <v>เด็กชายนิติชัย  แซ่เตีย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55000000000000004">
      <c r="A15" s="50"/>
      <c r="B15" s="20" t="s">
        <v>22</v>
      </c>
      <c r="C15" s="43" t="str">
        <f>ฉบับครู!B15</f>
        <v>3/6</v>
      </c>
      <c r="D15" s="48">
        <f>ฉบับนักเรียน!C15</f>
        <v>44856</v>
      </c>
      <c r="E15" s="51" t="str">
        <f>ฉบับนักเรียน!D15</f>
        <v>เด็กชายพงษ์นภัทร  นิ่มนวล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55000000000000004">
      <c r="A16" s="50"/>
      <c r="B16" s="20" t="s">
        <v>23</v>
      </c>
      <c r="C16" s="43" t="str">
        <f>ฉบับครู!B16</f>
        <v>3/6</v>
      </c>
      <c r="D16" s="48">
        <f>ฉบับนักเรียน!C16</f>
        <v>44857</v>
      </c>
      <c r="E16" s="51" t="str">
        <f>ฉบับนักเรียน!D16</f>
        <v>เด็กชายพิพัฒน์  ดุสงัด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55000000000000004">
      <c r="A17" s="50"/>
      <c r="B17" s="20" t="s">
        <v>24</v>
      </c>
      <c r="C17" s="43" t="str">
        <f>ฉบับครู!B17</f>
        <v>3/6</v>
      </c>
      <c r="D17" s="48">
        <f>ฉบับนักเรียน!C17</f>
        <v>44858</v>
      </c>
      <c r="E17" s="51" t="str">
        <f>ฉบับนักเรียน!D17</f>
        <v>เด็กชายเพิ่มพล  เอกสันติ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55000000000000004">
      <c r="A18" s="50"/>
      <c r="B18" s="20" t="s">
        <v>25</v>
      </c>
      <c r="C18" s="43" t="str">
        <f>ฉบับครู!B18</f>
        <v>3/6</v>
      </c>
      <c r="D18" s="48">
        <f>ฉบับนักเรียน!C18</f>
        <v>44859</v>
      </c>
      <c r="E18" s="51" t="str">
        <f>ฉบับนักเรียน!D18</f>
        <v>เด็กชายโพธิพงษ์    กล่าวแล้ว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55000000000000004">
      <c r="A19" s="50"/>
      <c r="B19" s="20" t="s">
        <v>26</v>
      </c>
      <c r="C19" s="43" t="str">
        <f>ฉบับครู!B19</f>
        <v>3/6</v>
      </c>
      <c r="D19" s="48">
        <f>ฉบับนักเรียน!C19</f>
        <v>44860</v>
      </c>
      <c r="E19" s="51" t="str">
        <f>ฉบับนักเรียน!D19</f>
        <v>เด็กชายภีระภัทร  พันธะนาม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55000000000000004">
      <c r="A20" s="50"/>
      <c r="B20" s="20" t="s">
        <v>27</v>
      </c>
      <c r="C20" s="43" t="str">
        <f>ฉบับครู!B20</f>
        <v>3/6</v>
      </c>
      <c r="D20" s="48">
        <f>ฉบับนักเรียน!C20</f>
        <v>44861</v>
      </c>
      <c r="E20" s="51" t="str">
        <f>ฉบับนักเรียน!D20</f>
        <v>เด็กชายวชิรวิทย์  ทึกทา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55000000000000004">
      <c r="A21" s="50"/>
      <c r="B21" s="20" t="s">
        <v>28</v>
      </c>
      <c r="C21" s="43" t="str">
        <f>ฉบับครู!B21</f>
        <v>3/6</v>
      </c>
      <c r="D21" s="48">
        <f>ฉบับนักเรียน!C21</f>
        <v>44862</v>
      </c>
      <c r="E21" s="51" t="str">
        <f>ฉบับนักเรียน!D21</f>
        <v>เด็กชายศุภพล  คำไฮ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55000000000000004">
      <c r="A22" s="50"/>
      <c r="B22" s="20" t="s">
        <v>29</v>
      </c>
      <c r="C22" s="43" t="str">
        <f>ฉบับครู!B22</f>
        <v>3/6</v>
      </c>
      <c r="D22" s="48">
        <f>ฉบับนักเรียน!C22</f>
        <v>44863</v>
      </c>
      <c r="E22" s="51" t="str">
        <f>ฉบับนักเรียน!D22</f>
        <v>เด็กชายศุภฤกษ์  สร้อยรักษ์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55000000000000004">
      <c r="A23" s="50"/>
      <c r="B23" s="20" t="s">
        <v>30</v>
      </c>
      <c r="C23" s="43" t="str">
        <f>ฉบับครู!B23</f>
        <v>3/6</v>
      </c>
      <c r="D23" s="48">
        <f>ฉบับนักเรียน!C23</f>
        <v>44864</v>
      </c>
      <c r="E23" s="51" t="str">
        <f>ฉบับนักเรียน!D23</f>
        <v>เด็กชายศุภวิชญ์  ศรีเมือง</v>
      </c>
      <c r="F23" s="20" t="str">
        <f>ฉบับนักเรียน!E23</f>
        <v>หญิง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55000000000000004">
      <c r="A24" s="50"/>
      <c r="B24" s="20" t="s">
        <v>31</v>
      </c>
      <c r="C24" s="43" t="str">
        <f>ฉบับครู!B24</f>
        <v>3/6</v>
      </c>
      <c r="D24" s="48">
        <f>ฉบับนักเรียน!C24</f>
        <v>44865</v>
      </c>
      <c r="E24" s="51" t="str">
        <f>ฉบับนักเรียน!D24</f>
        <v>นางสาวกฤตยา  แตงอ่อน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55000000000000004">
      <c r="A25" s="50"/>
      <c r="B25" s="20" t="s">
        <v>32</v>
      </c>
      <c r="C25" s="43" t="str">
        <f>ฉบับครู!B25</f>
        <v>3/6</v>
      </c>
      <c r="D25" s="48">
        <f>ฉบับนักเรียน!C25</f>
        <v>44866</v>
      </c>
      <c r="E25" s="51" t="str">
        <f>ฉบับนักเรียน!D25</f>
        <v>เด็กหญิงกุลภัสสรณ์  เปลี่ยนสมัย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5">
      <c r="A26" s="39"/>
      <c r="B26" s="20" t="s">
        <v>33</v>
      </c>
      <c r="C26" s="43" t="str">
        <f>ฉบับครู!B26</f>
        <v>3/6</v>
      </c>
      <c r="D26" s="48">
        <f>ฉบับนักเรียน!C26</f>
        <v>44867</v>
      </c>
      <c r="E26" s="51" t="str">
        <f>ฉบับนักเรียน!D26</f>
        <v>เด็กหญิงชลธิชา  พิมพิลา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5">
      <c r="A27" s="39"/>
      <c r="B27" s="20" t="s">
        <v>34</v>
      </c>
      <c r="C27" s="43" t="str">
        <f>ฉบับครู!B27</f>
        <v>3/6</v>
      </c>
      <c r="D27" s="48">
        <f>ฉบับนักเรียน!C27</f>
        <v>44868</v>
      </c>
      <c r="E27" s="51" t="str">
        <f>ฉบับนักเรียน!D27</f>
        <v>เด็กหญิงชิดชนก  บัวแก้ว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5">
      <c r="A28" s="39"/>
      <c r="B28" s="20" t="s">
        <v>35</v>
      </c>
      <c r="C28" s="43" t="str">
        <f>ฉบับครู!B28</f>
        <v>3/6</v>
      </c>
      <c r="D28" s="48">
        <f>ฉบับนักเรียน!C28</f>
        <v>44869</v>
      </c>
      <c r="E28" s="51" t="str">
        <f>ฉบับนักเรียน!D28</f>
        <v>เด็กหญิงชุติกาญจน์  คำทอง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5">
      <c r="A29" s="39"/>
      <c r="B29" s="20" t="s">
        <v>36</v>
      </c>
      <c r="C29" s="43" t="str">
        <f>ฉบับครู!B29</f>
        <v>3/6</v>
      </c>
      <c r="D29" s="48">
        <f>ฉบับนักเรียน!C29</f>
        <v>44870</v>
      </c>
      <c r="E29" s="51" t="str">
        <f>ฉบับนักเรียน!D29</f>
        <v>เด็กหญิงณัฐณิชา  ป้องศรี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5">
      <c r="A30" s="39"/>
      <c r="B30" s="20" t="s">
        <v>37</v>
      </c>
      <c r="C30" s="43" t="str">
        <f>ฉบับครู!B30</f>
        <v>3/6</v>
      </c>
      <c r="D30" s="48">
        <f>ฉบับนักเรียน!C30</f>
        <v>44871</v>
      </c>
      <c r="E30" s="51" t="str">
        <f>ฉบับนักเรียน!D30</f>
        <v>เด็กหญิงณัทธิดา  โพชฌงค์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5">
      <c r="A31" s="39"/>
      <c r="B31" s="20" t="s">
        <v>38</v>
      </c>
      <c r="C31" s="43" t="str">
        <f>ฉบับครู!B31</f>
        <v>3/6</v>
      </c>
      <c r="D31" s="48">
        <f>ฉบับนักเรียน!C31</f>
        <v>44872</v>
      </c>
      <c r="E31" s="51" t="str">
        <f>ฉบับนักเรียน!D31</f>
        <v>เด็กหญิงธนิดา  มังคละ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5">
      <c r="A32" s="39"/>
      <c r="B32" s="20" t="s">
        <v>39</v>
      </c>
      <c r="C32" s="43" t="str">
        <f>ฉบับครู!B32</f>
        <v>3/6</v>
      </c>
      <c r="D32" s="48">
        <f>ฉบับนักเรียน!C32</f>
        <v>44873</v>
      </c>
      <c r="E32" s="51" t="str">
        <f>ฉบับนักเรียน!D32</f>
        <v>เด็กหญิงธัญญพัทธ์  อนุสิ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5">
      <c r="A33" s="39"/>
      <c r="B33" s="20" t="s">
        <v>40</v>
      </c>
      <c r="C33" s="43" t="str">
        <f>ฉบับครู!B33</f>
        <v>3/6</v>
      </c>
      <c r="D33" s="48">
        <f>ฉบับนักเรียน!C33</f>
        <v>44875</v>
      </c>
      <c r="E33" s="51" t="str">
        <f>ฉบับนักเรียน!D33</f>
        <v>เด็กหญิงนงนภัส  เอี่ยมป้อ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5">
      <c r="A34" s="39"/>
      <c r="B34" s="20" t="s">
        <v>41</v>
      </c>
      <c r="C34" s="43" t="str">
        <f>ฉบับครู!B34</f>
        <v>3/6</v>
      </c>
      <c r="D34" s="48">
        <f>ฉบับนักเรียน!C34</f>
        <v>44876</v>
      </c>
      <c r="E34" s="51" t="str">
        <f>ฉบับนักเรียน!D34</f>
        <v>เด็กหญิงนพวรรณ  สายงาม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5">
      <c r="A35" s="39"/>
      <c r="B35" s="20" t="s">
        <v>42</v>
      </c>
      <c r="C35" s="43" t="str">
        <f>ฉบับครู!B35</f>
        <v>3/6</v>
      </c>
      <c r="D35" s="48">
        <f>ฉบับนักเรียน!C35</f>
        <v>44877</v>
      </c>
      <c r="E35" s="51" t="str">
        <f>ฉบับนักเรียน!D35</f>
        <v>เด็กหญิงประภาภัทร  ปานถม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5">
      <c r="A36" s="39"/>
      <c r="B36" s="20" t="s">
        <v>43</v>
      </c>
      <c r="C36" s="43" t="str">
        <f>ฉบับครู!B36</f>
        <v>3/6</v>
      </c>
      <c r="D36" s="48">
        <f>ฉบับนักเรียน!C36</f>
        <v>44878</v>
      </c>
      <c r="E36" s="51" t="str">
        <f>ฉบับนักเรียน!D36</f>
        <v>เด็กหญิงปิ่นประภา  แก้วปัญญา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5">
      <c r="A37" s="39"/>
      <c r="B37" s="20" t="s">
        <v>44</v>
      </c>
      <c r="C37" s="43" t="str">
        <f>ฉบับครู!B37</f>
        <v>3/6</v>
      </c>
      <c r="D37" s="48">
        <f>ฉบับนักเรียน!C37</f>
        <v>44879</v>
      </c>
      <c r="E37" s="51" t="str">
        <f>ฉบับนักเรียน!D37</f>
        <v>เด็กหญิงปิ่นเพชร  หวานจิตร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5">
      <c r="A38" s="39"/>
      <c r="B38" s="20" t="s">
        <v>45</v>
      </c>
      <c r="C38" s="43" t="str">
        <f>ฉบับครู!B38</f>
        <v>3/6</v>
      </c>
      <c r="D38" s="48">
        <f>ฉบับนักเรียน!C38</f>
        <v>44880</v>
      </c>
      <c r="E38" s="51" t="str">
        <f>ฉบับนักเรียน!D38</f>
        <v>เด็กหญิงพรไพลิน  แสนสุด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5">
      <c r="A39" s="39"/>
      <c r="B39" s="20" t="s">
        <v>46</v>
      </c>
      <c r="C39" s="43" t="str">
        <f>ฉบับครู!B39</f>
        <v>3/6</v>
      </c>
      <c r="D39" s="48">
        <f>ฉบับนักเรียน!C39</f>
        <v>44881</v>
      </c>
      <c r="E39" s="51" t="str">
        <f>ฉบับนักเรียน!D39</f>
        <v>เด็กหญิงพิชชาภา  ขำโชติ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5">
      <c r="A40" s="39"/>
      <c r="B40" s="20" t="s">
        <v>47</v>
      </c>
      <c r="C40" s="43" t="str">
        <f>ฉบับครู!B40</f>
        <v>3/6</v>
      </c>
      <c r="D40" s="48">
        <f>ฉบับนักเรียน!C40</f>
        <v>44882</v>
      </c>
      <c r="E40" s="51" t="str">
        <f>ฉบับนักเรียน!D40</f>
        <v>เด็กหญิงพิชฎา  กันทะเนตร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5">
      <c r="A41" s="39"/>
      <c r="B41" s="20" t="s">
        <v>48</v>
      </c>
      <c r="C41" s="43" t="str">
        <f>ฉบับครู!B41</f>
        <v>3/6</v>
      </c>
      <c r="D41" s="48">
        <f>ฉบับนักเรียน!C41</f>
        <v>44883</v>
      </c>
      <c r="E41" s="51" t="str">
        <f>ฉบับนักเรียน!D41</f>
        <v>เด็กหญิงพิมพิศา  มีจิตต์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5">
      <c r="A42" s="39"/>
      <c r="B42" s="20" t="s">
        <v>49</v>
      </c>
      <c r="C42" s="43" t="str">
        <f>ฉบับครู!B42</f>
        <v>3/6</v>
      </c>
      <c r="D42" s="48">
        <f>ฉบับนักเรียน!C42</f>
        <v>44884</v>
      </c>
      <c r="E42" s="51" t="str">
        <f>ฉบับนักเรียน!D42</f>
        <v>เด็กหญิงลลิตา  พิมพ์ปรุ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5">
      <c r="A43" s="39"/>
      <c r="B43" s="20" t="s">
        <v>50</v>
      </c>
      <c r="C43" s="43" t="str">
        <f>ฉบับครู!B43</f>
        <v>3/6</v>
      </c>
      <c r="D43" s="48">
        <f>ฉบับนักเรียน!C43</f>
        <v>44885</v>
      </c>
      <c r="E43" s="51" t="str">
        <f>ฉบับนักเรียน!D43</f>
        <v>เด็กหญิงวราลี  รักษิตานนท์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5">
      <c r="A44" s="39"/>
      <c r="B44" s="20" t="s">
        <v>51</v>
      </c>
      <c r="C44" s="43" t="str">
        <f>ฉบับครู!B44</f>
        <v>3/6</v>
      </c>
      <c r="D44" s="48">
        <f>ฉบับนักเรียน!C44</f>
        <v>44886</v>
      </c>
      <c r="E44" s="51" t="str">
        <f>ฉบับนักเรียน!D44</f>
        <v>เด็กหญิงสุรัตน์สวดี  จักรมุณี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5">
      <c r="A45" s="39"/>
      <c r="B45" s="20" t="s">
        <v>52</v>
      </c>
      <c r="C45" s="43" t="str">
        <f>ฉบับครู!B45</f>
        <v>3/6</v>
      </c>
      <c r="D45" s="48">
        <f>ฉบับนักเรียน!C45</f>
        <v>44887</v>
      </c>
      <c r="E45" s="51" t="str">
        <f>ฉบับนักเรียน!D45</f>
        <v>เด็กหญิงวิไลวรรณ  วะลัยใจ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5">
      <c r="A46" s="39"/>
      <c r="B46" s="20" t="s">
        <v>53</v>
      </c>
      <c r="C46" s="43" t="str">
        <f>ฉบับครู!B46</f>
        <v>3/6</v>
      </c>
      <c r="D46" s="48">
        <f>ฉบับนักเรียน!C46</f>
        <v>44888</v>
      </c>
      <c r="E46" s="51" t="str">
        <f>ฉบับนักเรียน!D46</f>
        <v>เด็กหญิงศศินันท์  โหประพัฒน์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5">
      <c r="A47" s="39"/>
      <c r="B47" s="20" t="s">
        <v>54</v>
      </c>
      <c r="C47" s="43" t="str">
        <f>ฉบับครู!B47</f>
        <v>3/6</v>
      </c>
      <c r="D47" s="48">
        <f>ฉบับนักเรียน!C47</f>
        <v>44889</v>
      </c>
      <c r="E47" s="51" t="str">
        <f>ฉบับนักเรียน!D47</f>
        <v>เด็กหญิงเอมอร  อ่อนส้มกริด</v>
      </c>
      <c r="F47" s="20" t="str">
        <f>ฉบับนักเรียน!E47</f>
        <v>หญิง</v>
      </c>
      <c r="G47" s="18">
        <f>ฉบับนักเรียน!AF47</f>
        <v>0</v>
      </c>
      <c r="H47" s="25" t="str">
        <f t="shared" ref="H47" si="16">IF(G47&lt;5,"ปกติ",IF(G47&lt;6,"เสี่ยง","มีปัญหา"))</f>
        <v>ปกติ</v>
      </c>
      <c r="I47" s="18">
        <f>ฉบับนักเรียน!AI47</f>
        <v>0</v>
      </c>
      <c r="J47" s="25" t="str">
        <f t="shared" ref="J47" si="17">IF(I47&lt;5,"ปกติ",IF(I47&lt;6,"เสี่ยง","มีปัญหา"))</f>
        <v>ปกติ</v>
      </c>
      <c r="K47" s="18">
        <f>ฉบับนักเรียน!AM47</f>
        <v>0</v>
      </c>
      <c r="L47" s="25" t="str">
        <f t="shared" ref="L47" si="18">IF(K47&lt;6,"ปกติ",IF(K47&lt;7,"เสี่ยง","มีปัญหา"))</f>
        <v>ปกติ</v>
      </c>
      <c r="M47" s="18">
        <f>ฉบับนักเรียน!AQ47</f>
        <v>0</v>
      </c>
      <c r="N47" s="25" t="str">
        <f t="shared" ref="N47" si="19">IF(M47&lt;5,"ปกติ",IF(M47&lt;6,"เสี่ยง","มีปัญหา"))</f>
        <v>ปกติ</v>
      </c>
      <c r="O47" s="18">
        <f>ฉบับนักเรียน!AS47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18">
        <f t="shared" ref="Q47" si="21">G47+I47+K47+M47</f>
        <v>0</v>
      </c>
      <c r="R47" s="18">
        <f t="shared" ref="R47" si="22">SUM(G47,I47,K47,M47)</f>
        <v>0</v>
      </c>
      <c r="S47" s="25" t="str">
        <f t="shared" ref="S47" si="23">IF(R47&lt;16,"ปกติ",IF(R47&lt;19,"เสี่ยง","มีปัญหา"))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5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5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5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5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5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5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5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5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5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5">
      <c r="A57" s="39"/>
      <c r="B57" s="39"/>
      <c r="C57" s="39"/>
      <c r="D57" s="44"/>
      <c r="E57" s="53" t="str">
        <f>ฉบับผู้ปกครอง!C57</f>
        <v>นางสาวบุณฑริกา ไวยธัญกิจ</v>
      </c>
      <c r="F57" s="39"/>
      <c r="G57" s="39"/>
      <c r="H57" s="39"/>
      <c r="I57" s="39"/>
      <c r="J57" s="39"/>
      <c r="K57" s="39"/>
      <c r="L57" s="39"/>
      <c r="M57" s="39"/>
      <c r="N57" s="87" t="str">
        <f>ฉบับผู้ปกครอง!S57</f>
        <v>นางสาวนัทมน ปาลวัฒน์</v>
      </c>
      <c r="O57" s="88"/>
      <c r="P57" s="88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5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9" t="s">
        <v>63</v>
      </c>
      <c r="O58" s="88"/>
      <c r="P58" s="88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5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5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5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5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5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5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5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5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5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5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5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5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5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5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5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5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5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5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5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5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5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5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5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5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5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5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5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5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5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5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5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5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5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5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5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5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5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5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5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5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5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5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5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5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5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5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5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5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5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5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5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5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5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5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5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5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5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5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5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5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5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5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5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5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5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5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5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5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5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5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5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5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5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5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5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5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5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5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5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5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5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5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5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5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5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5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5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5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5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5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5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5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5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5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5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5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5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5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5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5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5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5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5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5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5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5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5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5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5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5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5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5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5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5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5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5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5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5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5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5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5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5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5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5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5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5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5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5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5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5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5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5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5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5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5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5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5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5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5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5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5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5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5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5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5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5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5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5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5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5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5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5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5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5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5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5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5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5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5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5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5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5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5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5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5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5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5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5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5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5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5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5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5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5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5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5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5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5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5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5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5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5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5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5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5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5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5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5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5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5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5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5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5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5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5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5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5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5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5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5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5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5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5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5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5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5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5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5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5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5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5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5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5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5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5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5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5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5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5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5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5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5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5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5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5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5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5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5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5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5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5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5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5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5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5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5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5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5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5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5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5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5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5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5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5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5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5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5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5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5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5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5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5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5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5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5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5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5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5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5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5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5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5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5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5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5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5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5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5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5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5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5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5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5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5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5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5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5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5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5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5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5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5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5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5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5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5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5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5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5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5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5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5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5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5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5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5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5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5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5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5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5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5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5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5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5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5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5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5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5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5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5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5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5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5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5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5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5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5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5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5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5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5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5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5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5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5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5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5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5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5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5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5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5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5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5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5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5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5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5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5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5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5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5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5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5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5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5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5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5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5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5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5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5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5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5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5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5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5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5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5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5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5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5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5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5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5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5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5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5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5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5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5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5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5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5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5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5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5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5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5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5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5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5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5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5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5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5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5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5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5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5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5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5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5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5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5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5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5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5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5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5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5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5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5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5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5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5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5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5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5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5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5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5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5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5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5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5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5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5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5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5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5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5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5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5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5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5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5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5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5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5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5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5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5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5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5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5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5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5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5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5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5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5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5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5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5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5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5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5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5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5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5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5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5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5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5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5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5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5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5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5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5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5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5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5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5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5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5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5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5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5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5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5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5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5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5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5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5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5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5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5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5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5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5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5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5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5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5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5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5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5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5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5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5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5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5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5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5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5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5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5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5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5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5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5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5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5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5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5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5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5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5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5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5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5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5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5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5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5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5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5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5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5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5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5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5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5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5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5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5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5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5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5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5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5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5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5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5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5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5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5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5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5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5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5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5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5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5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5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5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5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5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5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5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5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5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5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5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5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5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5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5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5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5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5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5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5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5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5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5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5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5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5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5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5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5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5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5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5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5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5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5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5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5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5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5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5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5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5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5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5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5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5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5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5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5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5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5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5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5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5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5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5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5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5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5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5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5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5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5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5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5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5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5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5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5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5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5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5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5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5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5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5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5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5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5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5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5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5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5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5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5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5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5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5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5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5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5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5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5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5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5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5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5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5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5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5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5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5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5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5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5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5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5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5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5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5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5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5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5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5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5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5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5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5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5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5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5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5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5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5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5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5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5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5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5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5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5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5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5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5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5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5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5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5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5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5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5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5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5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5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5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5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5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5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5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5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5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5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5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5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5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5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5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5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5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5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5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5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5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5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5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5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5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5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5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5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5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5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5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5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5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5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5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5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5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5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5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5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5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5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5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5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5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5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5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5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5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5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5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5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5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5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5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5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5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5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5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5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5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5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5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5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5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5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5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5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5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5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5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5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5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5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5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5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5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5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5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5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5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5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5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5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5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5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5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5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5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5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5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5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5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5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5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5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5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5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5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5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5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5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5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5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5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5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5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5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5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5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5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5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5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5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5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5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5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5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5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5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5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5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5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5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5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5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5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5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5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5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5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5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5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5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5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5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5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5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5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5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5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5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5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5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5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5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5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5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5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5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5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5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5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5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5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5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5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5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5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5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5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5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5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5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5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5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5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5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5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5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5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5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5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5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5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5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5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5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5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5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5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5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5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5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5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5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5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5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5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5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5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5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5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5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5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5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5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5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5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5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5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5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5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5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5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5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5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5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5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5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5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5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5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5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5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5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5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5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5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5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5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5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5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5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5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5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5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5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5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5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5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5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5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5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5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5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5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5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5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5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5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5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5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5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5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5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5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5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5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5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5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5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5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5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5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5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5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C46" sqref="C46:S47"/>
    </sheetView>
  </sheetViews>
  <sheetFormatPr defaultColWidth="10.09765625" defaultRowHeight="15" customHeight="1" x14ac:dyDescent="0.3"/>
  <cols>
    <col min="1" max="1" width="1.8984375" customWidth="1"/>
    <col min="2" max="2" width="3.8984375" customWidth="1"/>
    <col min="3" max="3" width="5.09765625" customWidth="1"/>
    <col min="4" max="4" width="7" customWidth="1"/>
    <col min="5" max="5" width="26.3984375" customWidth="1"/>
    <col min="6" max="6" width="9.09765625" customWidth="1"/>
    <col min="7" max="7" width="4.3984375" customWidth="1"/>
    <col min="8" max="8" width="10.8984375" customWidth="1"/>
    <col min="9" max="9" width="4.3984375" customWidth="1"/>
    <col min="10" max="10" width="11.09765625" customWidth="1"/>
    <col min="11" max="11" width="4.3984375" customWidth="1"/>
    <col min="13" max="13" width="4.3984375" customWidth="1"/>
    <col min="14" max="14" width="11" customWidth="1"/>
    <col min="15" max="15" width="4.3984375" customWidth="1"/>
    <col min="16" max="16" width="10.69921875" customWidth="1"/>
    <col min="17" max="17" width="4.3984375" hidden="1" customWidth="1"/>
    <col min="18" max="18" width="4.3984375" customWidth="1"/>
    <col min="19" max="19" width="10.8984375" customWidth="1"/>
    <col min="20" max="31" width="9.09765625" customWidth="1"/>
  </cols>
  <sheetData>
    <row r="1" spans="1:31" ht="18.75" customHeight="1" x14ac:dyDescent="0.5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5">
      <c r="A2" s="2"/>
      <c r="B2" s="90" t="s">
        <v>0</v>
      </c>
      <c r="C2" s="91"/>
      <c r="D2" s="91"/>
      <c r="E2" s="91"/>
      <c r="F2" s="92"/>
      <c r="G2" s="99" t="s">
        <v>82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5">
      <c r="A3" s="2"/>
      <c r="B3" s="90" t="str">
        <f>ฉบับนักเรียน!A3</f>
        <v>นางสาวบุณฑริกา ไวยธัญกิจ  นางสาวนัทมน ปาลวัฒน์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54"/>
      <c r="R3" s="90" t="s">
        <v>76</v>
      </c>
      <c r="S3" s="9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4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5">
      <c r="A5" s="4"/>
      <c r="B5" s="20" t="s">
        <v>66</v>
      </c>
      <c r="C5" s="43" t="str">
        <f>ฉบับครู!B5</f>
        <v>3/6</v>
      </c>
      <c r="D5" s="48">
        <f>ฉบับนักเรียน!C5</f>
        <v>44846</v>
      </c>
      <c r="E5" s="51" t="str">
        <f>ฉบับนักเรียน!D5</f>
        <v>เด็กชายกิตติยากร  ณ พึ่งบุญ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5">
      <c r="A6" s="4"/>
      <c r="B6" s="20" t="s">
        <v>13</v>
      </c>
      <c r="C6" s="43" t="str">
        <f>ฉบับครู!B6</f>
        <v>3/6</v>
      </c>
      <c r="D6" s="48">
        <f>ฉบับนักเรียน!C6</f>
        <v>44847</v>
      </c>
      <c r="E6" s="51" t="str">
        <f>ฉบับนักเรียน!D6</f>
        <v>เด็กชายคงกพันธ์  คงทน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5">
      <c r="A7" s="4"/>
      <c r="B7" s="20" t="s">
        <v>14</v>
      </c>
      <c r="C7" s="43" t="str">
        <f>ฉบับครู!B7</f>
        <v>3/6</v>
      </c>
      <c r="D7" s="48">
        <f>ฉบับนักเรียน!C7</f>
        <v>44848</v>
      </c>
      <c r="E7" s="51" t="str">
        <f>ฉบับนักเรียน!D7</f>
        <v>เด็กชายชยางกูร  พิจารณา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5">
      <c r="A8" s="4"/>
      <c r="B8" s="20" t="s">
        <v>15</v>
      </c>
      <c r="C8" s="43" t="str">
        <f>ฉบับครู!B8</f>
        <v>3/6</v>
      </c>
      <c r="D8" s="48">
        <f>ฉบับนักเรียน!C8</f>
        <v>44849</v>
      </c>
      <c r="E8" s="51" t="str">
        <f>ฉบับนักเรียน!D8</f>
        <v>เด็กชายชินวุฒิ  นัยสุภาพ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5">
      <c r="A9" s="4"/>
      <c r="B9" s="20" t="s">
        <v>16</v>
      </c>
      <c r="C9" s="43" t="str">
        <f>ฉบับครู!B9</f>
        <v>3/6</v>
      </c>
      <c r="D9" s="48">
        <f>ฉบับนักเรียน!C9</f>
        <v>44850</v>
      </c>
      <c r="E9" s="51" t="str">
        <f>ฉบับนักเรียน!D9</f>
        <v>เด็กชายณัฐกิตติ์  วิเศษโวหาร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5">
      <c r="A10" s="4"/>
      <c r="B10" s="20" t="s">
        <v>17</v>
      </c>
      <c r="C10" s="43" t="str">
        <f>ฉบับครู!B10</f>
        <v>3/6</v>
      </c>
      <c r="D10" s="48">
        <f>ฉบับนักเรียน!C10</f>
        <v>44851</v>
      </c>
      <c r="E10" s="51" t="str">
        <f>ฉบับนักเรียน!D10</f>
        <v>เด็กชายแทนคุณ  เอี่ยมอรกุล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5">
      <c r="A11" s="4"/>
      <c r="B11" s="20" t="s">
        <v>18</v>
      </c>
      <c r="C11" s="43" t="str">
        <f>ฉบับครู!B11</f>
        <v>3/6</v>
      </c>
      <c r="D11" s="48">
        <f>ฉบับนักเรียน!C11</f>
        <v>44852</v>
      </c>
      <c r="E11" s="51" t="str">
        <f>ฉบับนักเรียน!D11</f>
        <v>เด็กชายธนพล  เพ็ญสุข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5">
      <c r="A12" s="4"/>
      <c r="B12" s="20" t="s">
        <v>19</v>
      </c>
      <c r="C12" s="43" t="str">
        <f>ฉบับครู!B12</f>
        <v>3/6</v>
      </c>
      <c r="D12" s="48">
        <f>ฉบับนักเรียน!C12</f>
        <v>44853</v>
      </c>
      <c r="E12" s="51" t="str">
        <f>ฉบับนักเรียน!D12</f>
        <v>เด็กชายธราเทพ  ทำเอี่ยม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5">
      <c r="A13" s="4"/>
      <c r="B13" s="20" t="s">
        <v>20</v>
      </c>
      <c r="C13" s="43" t="str">
        <f>ฉบับครู!B13</f>
        <v>3/6</v>
      </c>
      <c r="D13" s="48">
        <f>ฉบับนักเรียน!C13</f>
        <v>44854</v>
      </c>
      <c r="E13" s="51" t="str">
        <f>ฉบับนักเรียน!D13</f>
        <v>เด็กชายธีรวิชญ์  จันทร์น่วม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5">
      <c r="A14" s="4"/>
      <c r="B14" s="20" t="s">
        <v>21</v>
      </c>
      <c r="C14" s="43" t="str">
        <f>ฉบับครู!B14</f>
        <v>3/6</v>
      </c>
      <c r="D14" s="48">
        <f>ฉบับนักเรียน!C14</f>
        <v>44855</v>
      </c>
      <c r="E14" s="51" t="str">
        <f>ฉบับนักเรียน!D14</f>
        <v>เด็กชายนิติชัย  แซ่เตีย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5">
      <c r="A15" s="4"/>
      <c r="B15" s="20" t="s">
        <v>22</v>
      </c>
      <c r="C15" s="43" t="str">
        <f>ฉบับครู!B15</f>
        <v>3/6</v>
      </c>
      <c r="D15" s="48">
        <f>ฉบับนักเรียน!C15</f>
        <v>44856</v>
      </c>
      <c r="E15" s="51" t="str">
        <f>ฉบับนักเรียน!D15</f>
        <v>เด็กชายพงษ์นภัทร  นิ่มนวล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5">
      <c r="A16" s="4"/>
      <c r="B16" s="20" t="s">
        <v>23</v>
      </c>
      <c r="C16" s="43" t="str">
        <f>ฉบับครู!B16</f>
        <v>3/6</v>
      </c>
      <c r="D16" s="48">
        <f>ฉบับนักเรียน!C16</f>
        <v>44857</v>
      </c>
      <c r="E16" s="51" t="str">
        <f>ฉบับนักเรียน!D16</f>
        <v>เด็กชายพิพัฒน์  ดุสงัด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5">
      <c r="A17" s="4"/>
      <c r="B17" s="20" t="s">
        <v>24</v>
      </c>
      <c r="C17" s="43" t="str">
        <f>ฉบับครู!B17</f>
        <v>3/6</v>
      </c>
      <c r="D17" s="48">
        <f>ฉบับนักเรียน!C17</f>
        <v>44858</v>
      </c>
      <c r="E17" s="51" t="str">
        <f>ฉบับนักเรียน!D17</f>
        <v>เด็กชายเพิ่มพล  เอกสันติ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5">
      <c r="A18" s="4"/>
      <c r="B18" s="20" t="s">
        <v>25</v>
      </c>
      <c r="C18" s="43" t="str">
        <f>ฉบับครู!B18</f>
        <v>3/6</v>
      </c>
      <c r="D18" s="48">
        <f>ฉบับนักเรียน!C18</f>
        <v>44859</v>
      </c>
      <c r="E18" s="51" t="str">
        <f>ฉบับนักเรียน!D18</f>
        <v>เด็กชายโพธิพงษ์    กล่าวแล้ว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5">
      <c r="A19" s="4"/>
      <c r="B19" s="20" t="s">
        <v>26</v>
      </c>
      <c r="C19" s="43" t="str">
        <f>ฉบับครู!B19</f>
        <v>3/6</v>
      </c>
      <c r="D19" s="48">
        <f>ฉบับนักเรียน!C19</f>
        <v>44860</v>
      </c>
      <c r="E19" s="51" t="str">
        <f>ฉบับนักเรียน!D19</f>
        <v>เด็กชายภีระภัทร  พันธะนาม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5">
      <c r="A20" s="4"/>
      <c r="B20" s="20" t="s">
        <v>27</v>
      </c>
      <c r="C20" s="43" t="str">
        <f>ฉบับครู!B20</f>
        <v>3/6</v>
      </c>
      <c r="D20" s="48">
        <f>ฉบับนักเรียน!C20</f>
        <v>44861</v>
      </c>
      <c r="E20" s="51" t="str">
        <f>ฉบับนักเรียน!D20</f>
        <v>เด็กชายวชิรวิทย์  ทึกทา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5">
      <c r="A21" s="4"/>
      <c r="B21" s="20" t="s">
        <v>28</v>
      </c>
      <c r="C21" s="43" t="str">
        <f>ฉบับครู!B21</f>
        <v>3/6</v>
      </c>
      <c r="D21" s="48">
        <f>ฉบับนักเรียน!C21</f>
        <v>44862</v>
      </c>
      <c r="E21" s="51" t="str">
        <f>ฉบับนักเรียน!D21</f>
        <v>เด็กชายศุภพล  คำไฮ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5">
      <c r="A22" s="4"/>
      <c r="B22" s="20" t="s">
        <v>29</v>
      </c>
      <c r="C22" s="43" t="str">
        <f>ฉบับครู!B22</f>
        <v>3/6</v>
      </c>
      <c r="D22" s="48">
        <f>ฉบับนักเรียน!C22</f>
        <v>44863</v>
      </c>
      <c r="E22" s="51" t="str">
        <f>ฉบับนักเรียน!D22</f>
        <v>เด็กชายศุภฤกษ์  สร้อยรักษ์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5">
      <c r="A23" s="4"/>
      <c r="B23" s="20" t="s">
        <v>30</v>
      </c>
      <c r="C23" s="43" t="str">
        <f>ฉบับครู!B23</f>
        <v>3/6</v>
      </c>
      <c r="D23" s="48">
        <f>ฉบับนักเรียน!C23</f>
        <v>44864</v>
      </c>
      <c r="E23" s="51" t="str">
        <f>ฉบับนักเรียน!D23</f>
        <v>เด็กชายศุภวิชญ์  ศรีเมือง</v>
      </c>
      <c r="F23" s="20" t="str">
        <f>ฉบับนักเรียน!E23</f>
        <v>หญิง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5">
      <c r="A24" s="5"/>
      <c r="B24" s="20" t="s">
        <v>31</v>
      </c>
      <c r="C24" s="43" t="str">
        <f>ฉบับครู!B24</f>
        <v>3/6</v>
      </c>
      <c r="D24" s="48">
        <f>ฉบับนักเรียน!C24</f>
        <v>44865</v>
      </c>
      <c r="E24" s="51" t="str">
        <f>ฉบับนักเรียน!D24</f>
        <v>นางสาวกฤตยา  แตงอ่อน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5">
      <c r="A25" s="5"/>
      <c r="B25" s="20" t="s">
        <v>32</v>
      </c>
      <c r="C25" s="43" t="str">
        <f>ฉบับครู!B25</f>
        <v>3/6</v>
      </c>
      <c r="D25" s="48">
        <f>ฉบับนักเรียน!C25</f>
        <v>44866</v>
      </c>
      <c r="E25" s="51" t="str">
        <f>ฉบับนักเรียน!D25</f>
        <v>เด็กหญิงกุลภัสสรณ์  เปลี่ยนสมัย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5">
      <c r="A26" s="1"/>
      <c r="B26" s="20" t="s">
        <v>33</v>
      </c>
      <c r="C26" s="43" t="str">
        <f>ฉบับครู!B26</f>
        <v>3/6</v>
      </c>
      <c r="D26" s="48">
        <f>ฉบับนักเรียน!C26</f>
        <v>44867</v>
      </c>
      <c r="E26" s="51" t="str">
        <f>ฉบับนักเรียน!D26</f>
        <v>เด็กหญิงชลธิชา  พิมพิลา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5">
      <c r="A27" s="1"/>
      <c r="B27" s="20" t="s">
        <v>34</v>
      </c>
      <c r="C27" s="43" t="str">
        <f>ฉบับครู!B27</f>
        <v>3/6</v>
      </c>
      <c r="D27" s="48">
        <f>ฉบับนักเรียน!C27</f>
        <v>44868</v>
      </c>
      <c r="E27" s="51" t="str">
        <f>ฉบับนักเรียน!D27</f>
        <v>เด็กหญิงชิดชนก  บัวแก้ว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5">
      <c r="A28" s="1"/>
      <c r="B28" s="20" t="s">
        <v>35</v>
      </c>
      <c r="C28" s="43" t="str">
        <f>ฉบับครู!B28</f>
        <v>3/6</v>
      </c>
      <c r="D28" s="48">
        <f>ฉบับนักเรียน!C28</f>
        <v>44869</v>
      </c>
      <c r="E28" s="51" t="str">
        <f>ฉบับนักเรียน!D28</f>
        <v>เด็กหญิงชุติกาญจน์  คำทอง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5">
      <c r="A29" s="1"/>
      <c r="B29" s="20" t="s">
        <v>36</v>
      </c>
      <c r="C29" s="43" t="str">
        <f>ฉบับครู!B29</f>
        <v>3/6</v>
      </c>
      <c r="D29" s="48">
        <f>ฉบับนักเรียน!C29</f>
        <v>44870</v>
      </c>
      <c r="E29" s="51" t="str">
        <f>ฉบับนักเรียน!D29</f>
        <v>เด็กหญิงณัฐณิชา  ป้องศรี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5">
      <c r="A30" s="1"/>
      <c r="B30" s="20" t="s">
        <v>37</v>
      </c>
      <c r="C30" s="43" t="str">
        <f>ฉบับครู!B30</f>
        <v>3/6</v>
      </c>
      <c r="D30" s="48">
        <f>ฉบับนักเรียน!C30</f>
        <v>44871</v>
      </c>
      <c r="E30" s="51" t="str">
        <f>ฉบับนักเรียน!D30</f>
        <v>เด็กหญิงณัทธิดา  โพชฌงค์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5">
      <c r="A31" s="1"/>
      <c r="B31" s="20" t="s">
        <v>38</v>
      </c>
      <c r="C31" s="43" t="str">
        <f>ฉบับครู!B31</f>
        <v>3/6</v>
      </c>
      <c r="D31" s="48">
        <f>ฉบับนักเรียน!C31</f>
        <v>44872</v>
      </c>
      <c r="E31" s="51" t="str">
        <f>ฉบับนักเรียน!D31</f>
        <v>เด็กหญิงธนิดา  มังคละ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5">
      <c r="A32" s="1"/>
      <c r="B32" s="20" t="s">
        <v>39</v>
      </c>
      <c r="C32" s="43" t="str">
        <f>ฉบับครู!B32</f>
        <v>3/6</v>
      </c>
      <c r="D32" s="48">
        <f>ฉบับนักเรียน!C32</f>
        <v>44873</v>
      </c>
      <c r="E32" s="51" t="str">
        <f>ฉบับนักเรียน!D32</f>
        <v>เด็กหญิงธัญญพัทธ์  อนุสิ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5">
      <c r="A33" s="1"/>
      <c r="B33" s="20" t="s">
        <v>40</v>
      </c>
      <c r="C33" s="43" t="str">
        <f>ฉบับครู!B33</f>
        <v>3/6</v>
      </c>
      <c r="D33" s="48">
        <f>ฉบับนักเรียน!C33</f>
        <v>44875</v>
      </c>
      <c r="E33" s="51" t="str">
        <f>ฉบับนักเรียน!D33</f>
        <v>เด็กหญิงนงนภัส  เอี่ยมป้อ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5">
      <c r="A34" s="1"/>
      <c r="B34" s="20" t="s">
        <v>41</v>
      </c>
      <c r="C34" s="43" t="str">
        <f>ฉบับครู!B34</f>
        <v>3/6</v>
      </c>
      <c r="D34" s="48">
        <f>ฉบับนักเรียน!C34</f>
        <v>44876</v>
      </c>
      <c r="E34" s="51" t="str">
        <f>ฉบับนักเรียน!D34</f>
        <v>เด็กหญิงนพวรรณ  สายงาม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5">
      <c r="A35" s="1"/>
      <c r="B35" s="20" t="s">
        <v>42</v>
      </c>
      <c r="C35" s="43" t="str">
        <f>ฉบับครู!B35</f>
        <v>3/6</v>
      </c>
      <c r="D35" s="48">
        <f>ฉบับนักเรียน!C35</f>
        <v>44877</v>
      </c>
      <c r="E35" s="51" t="str">
        <f>ฉบับนักเรียน!D35</f>
        <v>เด็กหญิงประภาภัทร  ปานถม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5">
      <c r="A36" s="1"/>
      <c r="B36" s="20" t="s">
        <v>43</v>
      </c>
      <c r="C36" s="43" t="str">
        <f>ฉบับครู!B36</f>
        <v>3/6</v>
      </c>
      <c r="D36" s="48">
        <f>ฉบับนักเรียน!C36</f>
        <v>44878</v>
      </c>
      <c r="E36" s="51" t="str">
        <f>ฉบับนักเรียน!D36</f>
        <v>เด็กหญิงปิ่นประภา  แก้วปัญญา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5">
      <c r="A37" s="1"/>
      <c r="B37" s="20" t="s">
        <v>44</v>
      </c>
      <c r="C37" s="43" t="str">
        <f>ฉบับครู!B37</f>
        <v>3/6</v>
      </c>
      <c r="D37" s="48">
        <f>ฉบับนักเรียน!C37</f>
        <v>44879</v>
      </c>
      <c r="E37" s="51" t="str">
        <f>ฉบับนักเรียน!D37</f>
        <v>เด็กหญิงปิ่นเพชร  หวานจิตร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5">
      <c r="A38" s="1"/>
      <c r="B38" s="20" t="s">
        <v>45</v>
      </c>
      <c r="C38" s="43" t="str">
        <f>ฉบับครู!B38</f>
        <v>3/6</v>
      </c>
      <c r="D38" s="48">
        <f>ฉบับนักเรียน!C38</f>
        <v>44880</v>
      </c>
      <c r="E38" s="51" t="str">
        <f>ฉบับนักเรียน!D38</f>
        <v>เด็กหญิงพรไพลิน  แสนสุด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5">
      <c r="A39" s="1"/>
      <c r="B39" s="20" t="s">
        <v>46</v>
      </c>
      <c r="C39" s="43" t="str">
        <f>ฉบับครู!B39</f>
        <v>3/6</v>
      </c>
      <c r="D39" s="48">
        <f>ฉบับนักเรียน!C39</f>
        <v>44881</v>
      </c>
      <c r="E39" s="51" t="str">
        <f>ฉบับนักเรียน!D39</f>
        <v>เด็กหญิงพิชชาภา  ขำโชติ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5">
      <c r="A40" s="1"/>
      <c r="B40" s="20" t="s">
        <v>47</v>
      </c>
      <c r="C40" s="43" t="str">
        <f>ฉบับครู!B40</f>
        <v>3/6</v>
      </c>
      <c r="D40" s="48">
        <f>ฉบับนักเรียน!C40</f>
        <v>44882</v>
      </c>
      <c r="E40" s="51" t="str">
        <f>ฉบับนักเรียน!D40</f>
        <v>เด็กหญิงพิชฎา  กันทะเนตร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5">
      <c r="A41" s="1"/>
      <c r="B41" s="20" t="s">
        <v>48</v>
      </c>
      <c r="C41" s="43" t="str">
        <f>ฉบับครู!B41</f>
        <v>3/6</v>
      </c>
      <c r="D41" s="48">
        <f>ฉบับนักเรียน!C41</f>
        <v>44883</v>
      </c>
      <c r="E41" s="51" t="str">
        <f>ฉบับนักเรียน!D41</f>
        <v>เด็กหญิงพิมพิศา  มีจิตต์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5">
      <c r="A42" s="1"/>
      <c r="B42" s="20" t="s">
        <v>49</v>
      </c>
      <c r="C42" s="43" t="str">
        <f>ฉบับครู!B42</f>
        <v>3/6</v>
      </c>
      <c r="D42" s="48">
        <f>ฉบับนักเรียน!C42</f>
        <v>44884</v>
      </c>
      <c r="E42" s="51" t="str">
        <f>ฉบับนักเรียน!D42</f>
        <v>เด็กหญิงลลิตา  พิมพ์ปรุ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5">
      <c r="A43" s="1"/>
      <c r="B43" s="20" t="s">
        <v>50</v>
      </c>
      <c r="C43" s="43" t="str">
        <f>ฉบับครู!B43</f>
        <v>3/6</v>
      </c>
      <c r="D43" s="48">
        <f>ฉบับนักเรียน!C43</f>
        <v>44885</v>
      </c>
      <c r="E43" s="51" t="str">
        <f>ฉบับนักเรียน!D43</f>
        <v>เด็กหญิงวราลี  รักษิตานนท์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5">
      <c r="A44" s="1"/>
      <c r="B44" s="20" t="s">
        <v>51</v>
      </c>
      <c r="C44" s="43" t="str">
        <f>ฉบับครู!B44</f>
        <v>3/6</v>
      </c>
      <c r="D44" s="48">
        <f>ฉบับนักเรียน!C44</f>
        <v>44886</v>
      </c>
      <c r="E44" s="51" t="str">
        <f>ฉบับนักเรียน!D44</f>
        <v>เด็กหญิงสุรัตน์สวดี  จักรมุณี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5">
      <c r="A45" s="2"/>
      <c r="B45" s="20" t="s">
        <v>52</v>
      </c>
      <c r="C45" s="43" t="str">
        <f>ฉบับครู!B45</f>
        <v>3/6</v>
      </c>
      <c r="D45" s="48">
        <f>ฉบับนักเรียน!C45</f>
        <v>44887</v>
      </c>
      <c r="E45" s="51" t="str">
        <f>ฉบับนักเรียน!D45</f>
        <v>เด็กหญิงวิไลวรรณ  วะลัยใจ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5">
      <c r="A46" s="2"/>
      <c r="B46" s="20" t="s">
        <v>53</v>
      </c>
      <c r="C46" s="43" t="str">
        <f>ฉบับครู!B46</f>
        <v>3/6</v>
      </c>
      <c r="D46" s="48">
        <f>ฉบับนักเรียน!C46</f>
        <v>44888</v>
      </c>
      <c r="E46" s="51" t="str">
        <f>ฉบับนักเรียน!D46</f>
        <v>เด็กหญิงศศินันท์  โหประพัฒน์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5">
      <c r="A47" s="2"/>
      <c r="B47" s="20" t="s">
        <v>54</v>
      </c>
      <c r="C47" s="43" t="str">
        <f>ฉบับครู!B47</f>
        <v>3/6</v>
      </c>
      <c r="D47" s="48">
        <f>ฉบับนักเรียน!C47</f>
        <v>44889</v>
      </c>
      <c r="E47" s="51" t="str">
        <f>ฉบับนักเรียน!D47</f>
        <v>เด็กหญิงเอมอร  อ่อนส้มกริด</v>
      </c>
      <c r="F47" s="20" t="str">
        <f>ฉบับนักเรียน!E47</f>
        <v>หญิง</v>
      </c>
      <c r="G47" s="18">
        <f>ฉบับครู!AF47</f>
        <v>0</v>
      </c>
      <c r="H47" s="25" t="str">
        <f t="shared" ref="H47" si="16">IF(G47&lt;4,"ปกติ",IF(G47&lt;5,"เสี่ยง","มีปัญหา"))</f>
        <v>ปกติ</v>
      </c>
      <c r="I47" s="18">
        <f>ฉบับครู!AI47</f>
        <v>0</v>
      </c>
      <c r="J47" s="25" t="str">
        <f t="shared" ref="J47" si="17">IF(I47&lt;4,"ปกติ",IF(I47&lt;5,"เสี่ยง","มีปัญหา"))</f>
        <v>ปกติ</v>
      </c>
      <c r="K47" s="18">
        <f>ฉบับครู!AM47</f>
        <v>0</v>
      </c>
      <c r="L47" s="25" t="str">
        <f t="shared" ref="L47" si="18">IF(K47&lt;6,"ปกติ",IF(K47&lt;7,"เสี่ยง","มีปัญหา"))</f>
        <v>ปกติ</v>
      </c>
      <c r="M47" s="18">
        <f>ฉบับครู!AQ47</f>
        <v>0</v>
      </c>
      <c r="N47" s="25" t="str">
        <f t="shared" ref="N47" si="19">IF(M47&lt;5,"ปกติ",IF(M47&lt;6,"เสี่ยง","มีปัญหา"))</f>
        <v>ปกติ</v>
      </c>
      <c r="O47" s="18">
        <f>ฉบับครู!AS47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18">
        <f t="shared" ref="Q47" si="21">G47+I47+K47+M47</f>
        <v>0</v>
      </c>
      <c r="R47" s="18">
        <f t="shared" ref="R47" si="22">SUM(G47,I47,K47,M47)</f>
        <v>0</v>
      </c>
      <c r="S47" s="25" t="str">
        <f t="shared" ref="S47" si="23">IF(R47&lt;14,"ปกติ",IF(R47&lt;17,"เสี่ยง","มีปัญหา"))</f>
        <v>ปกติ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5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5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5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5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5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5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5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5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5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5">
      <c r="A57" s="2"/>
      <c r="B57" s="39"/>
      <c r="C57" s="39"/>
      <c r="D57" s="44"/>
      <c r="E57" s="53" t="str">
        <f>equal1!E57</f>
        <v>นางสาวบุณฑริกา ไวยธัญกิจ</v>
      </c>
      <c r="F57" s="39"/>
      <c r="G57" s="39"/>
      <c r="H57" s="39"/>
      <c r="I57" s="39"/>
      <c r="J57" s="39"/>
      <c r="K57" s="39"/>
      <c r="L57" s="39"/>
      <c r="M57" s="39"/>
      <c r="N57" s="87" t="str">
        <f>equal1!N57</f>
        <v>นางสาวนัทมน ปาลวัฒน์</v>
      </c>
      <c r="O57" s="88"/>
      <c r="P57" s="88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5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9" t="s">
        <v>63</v>
      </c>
      <c r="O58" s="88"/>
      <c r="P58" s="88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4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4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4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4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4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4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4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4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4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4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4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4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4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4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4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4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4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4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4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4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4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4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4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4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4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4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4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4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4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4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4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4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4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4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4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4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4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4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4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4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4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4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4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4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4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4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4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4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4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4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4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4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4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4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4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4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4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4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4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4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4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4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4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4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4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4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4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4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4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4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4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4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4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4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4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4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4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4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4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4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4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4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4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4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4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4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4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4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4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4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4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4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4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4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4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4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4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4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4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4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4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4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4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4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4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4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4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4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4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4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4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4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4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4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4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4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4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4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4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4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4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4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4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4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4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4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4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4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4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4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4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4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4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4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4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4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4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4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4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4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4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4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4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4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4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4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4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4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4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4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4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4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4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4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4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4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4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4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4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4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4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4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4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4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4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4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4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4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4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4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4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4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4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4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4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4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4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4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4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4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4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4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4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4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4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4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4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4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4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4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4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4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4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4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4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4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4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4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4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4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4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4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4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4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4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4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4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4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4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4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4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4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4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4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4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4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4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4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4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4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4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4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4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4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4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4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4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4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4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4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4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4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4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4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4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4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4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4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4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4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4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4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4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4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4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4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4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4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4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4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4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4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4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4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4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4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4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4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4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4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4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4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4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4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4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4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4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4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4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4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4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4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4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4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4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4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4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4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4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4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4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4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4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4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4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4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4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4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4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4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4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4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4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4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4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4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4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4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4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4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4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4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4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4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4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4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4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4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4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4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4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4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4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4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4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4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4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4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4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4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4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4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4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4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4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4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4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4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4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4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4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4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4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4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4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4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4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4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4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4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4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4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4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4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4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4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4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4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4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4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4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4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4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4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4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4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4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4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4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4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4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4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4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4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4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4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4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4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4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4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4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4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4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4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4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4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4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4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4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4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4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4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4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4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4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4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4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4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4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4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4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4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4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4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4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4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4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4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4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4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4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4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4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4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4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4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4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4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4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4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4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4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4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4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4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4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4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4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4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4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4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4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4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4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4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4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4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4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4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4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4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4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4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4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4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4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4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4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4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4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4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4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4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4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4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4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4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4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4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4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4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4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4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4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4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4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4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4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4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4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4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4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4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4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4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4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4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4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4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4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4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4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4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4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4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4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4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4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4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4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4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4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4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4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4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4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4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4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4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4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4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4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4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4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4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4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4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4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4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4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4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4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4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4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4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4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4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4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4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4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4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4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4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4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4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4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4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4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4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4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4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4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4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4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4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4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4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4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4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4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4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4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4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4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4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4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4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4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4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4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4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4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4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4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4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4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4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4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4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4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4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4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4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4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4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4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4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4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4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4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4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4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4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4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4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4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4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4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4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4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4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4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4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4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4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4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4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4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4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4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4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4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4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4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4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4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4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4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4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4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4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4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4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4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4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4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4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4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4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4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4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4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4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4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4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4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4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4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4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4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4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4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4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4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4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4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4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4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4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4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4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4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4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4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4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4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4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4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4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4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4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4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4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4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4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4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4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4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4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4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4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4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4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4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4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4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4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4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4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4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4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4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4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4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4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4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4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4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4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4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4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4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4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4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4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4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4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4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4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4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4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4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4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4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4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4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4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4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4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4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4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4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4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4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4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4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4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4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4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4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4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4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4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4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4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4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4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4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4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4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4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4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4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4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4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4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4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4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4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4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4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4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4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4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4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4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4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4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4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4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4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4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4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4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4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4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4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4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4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4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4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4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4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4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4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4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4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4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4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4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4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4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4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4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4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4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4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4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4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4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4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4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4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4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4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4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4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4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4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4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4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4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4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4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4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4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4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4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4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4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4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4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4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4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4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4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4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4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4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4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4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4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4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4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4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4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4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4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4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4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4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4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4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4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4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4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4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4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4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4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4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4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4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4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4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4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4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4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4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4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4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4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4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4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4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4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4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4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4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4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4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4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4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4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4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4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4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4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4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4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4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4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4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4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4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4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4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4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4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4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4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4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4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4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4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4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4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4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4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4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4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4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4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4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4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4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4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4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4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4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4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4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4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4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4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4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4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4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4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4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4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4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4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4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4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4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4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4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4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4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4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4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4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4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4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4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4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4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4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4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4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4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4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4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4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4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4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4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4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4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4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4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4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4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4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4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4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4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4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4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4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4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4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4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4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4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4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4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4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4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4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4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4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4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4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4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4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4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4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4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4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4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4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4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4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4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4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4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4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4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4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4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4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4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4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4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4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C46" sqref="C46:S47"/>
    </sheetView>
  </sheetViews>
  <sheetFormatPr defaultColWidth="10.09765625" defaultRowHeight="15" customHeight="1" x14ac:dyDescent="0.5"/>
  <cols>
    <col min="1" max="1" width="2.59765625" style="45" customWidth="1"/>
    <col min="2" max="2" width="3.8984375" style="45" customWidth="1"/>
    <col min="3" max="3" width="6" style="45" customWidth="1"/>
    <col min="4" max="4" width="7.59765625" style="45" customWidth="1"/>
    <col min="5" max="5" width="26.3984375" style="45" customWidth="1"/>
    <col min="6" max="6" width="9.09765625" style="45" customWidth="1"/>
    <col min="7" max="7" width="4.3984375" style="45" customWidth="1"/>
    <col min="8" max="8" width="8.69921875" style="45" customWidth="1"/>
    <col min="9" max="9" width="4.59765625" style="45" customWidth="1"/>
    <col min="10" max="10" width="9.59765625" style="45" customWidth="1"/>
    <col min="11" max="11" width="4.3984375" style="45" customWidth="1"/>
    <col min="12" max="12" width="9.69921875" style="45" customWidth="1"/>
    <col min="13" max="13" width="4.3984375" style="45" customWidth="1"/>
    <col min="14" max="14" width="9.69921875" style="45" customWidth="1"/>
    <col min="15" max="15" width="4.3984375" style="45" customWidth="1"/>
    <col min="16" max="16" width="10.09765625" style="45"/>
    <col min="17" max="17" width="4" style="45" hidden="1" customWidth="1"/>
    <col min="18" max="18" width="5" style="45" customWidth="1"/>
    <col min="19" max="19" width="10" style="45" customWidth="1"/>
    <col min="20" max="31" width="9.09765625" style="45" customWidth="1"/>
    <col min="32" max="16384" width="10.09765625" style="45"/>
  </cols>
  <sheetData>
    <row r="1" spans="1:31" ht="18.75" customHeight="1" x14ac:dyDescent="0.5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5">
      <c r="A2" s="39"/>
      <c r="B2" s="90" t="s">
        <v>0</v>
      </c>
      <c r="C2" s="91"/>
      <c r="D2" s="91"/>
      <c r="E2" s="91"/>
      <c r="F2" s="92"/>
      <c r="G2" s="99" t="s">
        <v>83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5">
      <c r="A3" s="39"/>
      <c r="B3" s="90" t="str">
        <f>ฉบับนักเรียน!A3</f>
        <v>นางสาวบุณฑริกา ไวยธัญกิจ  นางสาวนัทมน ปาลวัฒน์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54"/>
      <c r="R3" s="90" t="s">
        <v>76</v>
      </c>
      <c r="S3" s="92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5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55000000000000004">
      <c r="A5" s="50"/>
      <c r="B5" s="20" t="s">
        <v>66</v>
      </c>
      <c r="C5" s="43" t="str">
        <f>ฉบับครู!B5</f>
        <v>3/6</v>
      </c>
      <c r="D5" s="48">
        <f>ฉบับนักเรียน!C5</f>
        <v>44846</v>
      </c>
      <c r="E5" s="51" t="str">
        <f>ฉบับนักเรียน!D5</f>
        <v>เด็กชายกิตติยากร  ณ พึ่งบุญ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55000000000000004">
      <c r="A6" s="50"/>
      <c r="B6" s="20" t="s">
        <v>13</v>
      </c>
      <c r="C6" s="43" t="str">
        <f>ฉบับครู!B6</f>
        <v>3/6</v>
      </c>
      <c r="D6" s="48">
        <f>ฉบับนักเรียน!C6</f>
        <v>44847</v>
      </c>
      <c r="E6" s="51" t="str">
        <f>ฉบับนักเรียน!D6</f>
        <v>เด็กชายคงกพันธ์  คงทน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55000000000000004">
      <c r="A7" s="50"/>
      <c r="B7" s="20" t="s">
        <v>14</v>
      </c>
      <c r="C7" s="43" t="str">
        <f>ฉบับครู!B7</f>
        <v>3/6</v>
      </c>
      <c r="D7" s="48">
        <f>ฉบับนักเรียน!C7</f>
        <v>44848</v>
      </c>
      <c r="E7" s="51" t="str">
        <f>ฉบับนักเรียน!D7</f>
        <v>เด็กชายชยางกูร  พิจารณา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55000000000000004">
      <c r="A8" s="50"/>
      <c r="B8" s="20" t="s">
        <v>15</v>
      </c>
      <c r="C8" s="43" t="str">
        <f>ฉบับครู!B8</f>
        <v>3/6</v>
      </c>
      <c r="D8" s="48">
        <f>ฉบับนักเรียน!C8</f>
        <v>44849</v>
      </c>
      <c r="E8" s="51" t="str">
        <f>ฉบับนักเรียน!D8</f>
        <v>เด็กชายชินวุฒิ  นัยสุภาพ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55000000000000004">
      <c r="A9" s="50"/>
      <c r="B9" s="20" t="s">
        <v>16</v>
      </c>
      <c r="C9" s="43" t="str">
        <f>ฉบับครู!B9</f>
        <v>3/6</v>
      </c>
      <c r="D9" s="48">
        <f>ฉบับนักเรียน!C9</f>
        <v>44850</v>
      </c>
      <c r="E9" s="51" t="str">
        <f>ฉบับนักเรียน!D9</f>
        <v>เด็กชายณัฐกิตติ์  วิเศษโวหาร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55000000000000004">
      <c r="A10" s="50"/>
      <c r="B10" s="20" t="s">
        <v>17</v>
      </c>
      <c r="C10" s="43" t="str">
        <f>ฉบับครู!B10</f>
        <v>3/6</v>
      </c>
      <c r="D10" s="48">
        <f>ฉบับนักเรียน!C10</f>
        <v>44851</v>
      </c>
      <c r="E10" s="51" t="str">
        <f>ฉบับนักเรียน!D10</f>
        <v>เด็กชายแทนคุณ  เอี่ยมอรกุล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55000000000000004">
      <c r="A11" s="50"/>
      <c r="B11" s="20" t="s">
        <v>18</v>
      </c>
      <c r="C11" s="43" t="str">
        <f>ฉบับครู!B11</f>
        <v>3/6</v>
      </c>
      <c r="D11" s="48">
        <f>ฉบับนักเรียน!C11</f>
        <v>44852</v>
      </c>
      <c r="E11" s="51" t="str">
        <f>ฉบับนักเรียน!D11</f>
        <v>เด็กชายธนพล  เพ็ญสุข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55000000000000004">
      <c r="A12" s="50"/>
      <c r="B12" s="20" t="s">
        <v>19</v>
      </c>
      <c r="C12" s="43" t="str">
        <f>ฉบับครู!B12</f>
        <v>3/6</v>
      </c>
      <c r="D12" s="48">
        <f>ฉบับนักเรียน!C12</f>
        <v>44853</v>
      </c>
      <c r="E12" s="51" t="str">
        <f>ฉบับนักเรียน!D12</f>
        <v>เด็กชายธราเทพ  ทำเอี่ยม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55000000000000004">
      <c r="A13" s="50"/>
      <c r="B13" s="20" t="s">
        <v>20</v>
      </c>
      <c r="C13" s="43" t="str">
        <f>ฉบับครู!B13</f>
        <v>3/6</v>
      </c>
      <c r="D13" s="48">
        <f>ฉบับนักเรียน!C13</f>
        <v>44854</v>
      </c>
      <c r="E13" s="51" t="str">
        <f>ฉบับนักเรียน!D13</f>
        <v>เด็กชายธีรวิชญ์  จันทร์น่วม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55000000000000004">
      <c r="A14" s="50"/>
      <c r="B14" s="20" t="s">
        <v>21</v>
      </c>
      <c r="C14" s="43" t="str">
        <f>ฉบับครู!B14</f>
        <v>3/6</v>
      </c>
      <c r="D14" s="48">
        <f>ฉบับนักเรียน!C14</f>
        <v>44855</v>
      </c>
      <c r="E14" s="51" t="str">
        <f>ฉบับนักเรียน!D14</f>
        <v>เด็กชายนิติชัย  แซ่เตีย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55000000000000004">
      <c r="A15" s="50"/>
      <c r="B15" s="20" t="s">
        <v>22</v>
      </c>
      <c r="C15" s="43" t="str">
        <f>ฉบับครู!B15</f>
        <v>3/6</v>
      </c>
      <c r="D15" s="48">
        <f>ฉบับนักเรียน!C15</f>
        <v>44856</v>
      </c>
      <c r="E15" s="51" t="str">
        <f>ฉบับนักเรียน!D15</f>
        <v>เด็กชายพงษ์นภัทร  นิ่มนวล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55000000000000004">
      <c r="A16" s="50"/>
      <c r="B16" s="20" t="s">
        <v>23</v>
      </c>
      <c r="C16" s="43" t="str">
        <f>ฉบับครู!B16</f>
        <v>3/6</v>
      </c>
      <c r="D16" s="48">
        <f>ฉบับนักเรียน!C16</f>
        <v>44857</v>
      </c>
      <c r="E16" s="51" t="str">
        <f>ฉบับนักเรียน!D16</f>
        <v>เด็กชายพิพัฒน์  ดุสงัด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55000000000000004">
      <c r="A17" s="50"/>
      <c r="B17" s="20" t="s">
        <v>24</v>
      </c>
      <c r="C17" s="43" t="str">
        <f>ฉบับครู!B17</f>
        <v>3/6</v>
      </c>
      <c r="D17" s="48">
        <f>ฉบับนักเรียน!C17</f>
        <v>44858</v>
      </c>
      <c r="E17" s="51" t="str">
        <f>ฉบับนักเรียน!D17</f>
        <v>เด็กชายเพิ่มพล  เอกสันติ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55000000000000004">
      <c r="A18" s="50"/>
      <c r="B18" s="20" t="s">
        <v>25</v>
      </c>
      <c r="C18" s="43" t="str">
        <f>ฉบับครู!B18</f>
        <v>3/6</v>
      </c>
      <c r="D18" s="48">
        <f>ฉบับนักเรียน!C18</f>
        <v>44859</v>
      </c>
      <c r="E18" s="51" t="str">
        <f>ฉบับนักเรียน!D18</f>
        <v>เด็กชายโพธิพงษ์    กล่าวแล้ว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55000000000000004">
      <c r="A19" s="50"/>
      <c r="B19" s="20" t="s">
        <v>26</v>
      </c>
      <c r="C19" s="43" t="str">
        <f>ฉบับครู!B19</f>
        <v>3/6</v>
      </c>
      <c r="D19" s="48">
        <f>ฉบับนักเรียน!C19</f>
        <v>44860</v>
      </c>
      <c r="E19" s="51" t="str">
        <f>ฉบับนักเรียน!D19</f>
        <v>เด็กชายภีระภัทร  พันธะนาม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55000000000000004">
      <c r="A20" s="50"/>
      <c r="B20" s="20" t="s">
        <v>27</v>
      </c>
      <c r="C20" s="43" t="str">
        <f>ฉบับครู!B20</f>
        <v>3/6</v>
      </c>
      <c r="D20" s="48">
        <f>ฉบับนักเรียน!C20</f>
        <v>44861</v>
      </c>
      <c r="E20" s="51" t="str">
        <f>ฉบับนักเรียน!D20</f>
        <v>เด็กชายวชิรวิทย์  ทึกทา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55000000000000004">
      <c r="A21" s="50"/>
      <c r="B21" s="20" t="s">
        <v>28</v>
      </c>
      <c r="C21" s="43" t="str">
        <f>ฉบับครู!B21</f>
        <v>3/6</v>
      </c>
      <c r="D21" s="48">
        <f>ฉบับนักเรียน!C21</f>
        <v>44862</v>
      </c>
      <c r="E21" s="51" t="str">
        <f>ฉบับนักเรียน!D21</f>
        <v>เด็กชายศุภพล  คำไฮ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55000000000000004">
      <c r="A22" s="50"/>
      <c r="B22" s="20" t="s">
        <v>29</v>
      </c>
      <c r="C22" s="43" t="str">
        <f>ฉบับครู!B22</f>
        <v>3/6</v>
      </c>
      <c r="D22" s="48">
        <f>ฉบับนักเรียน!C22</f>
        <v>44863</v>
      </c>
      <c r="E22" s="51" t="str">
        <f>ฉบับนักเรียน!D22</f>
        <v>เด็กชายศุภฤกษ์  สร้อยรักษ์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55000000000000004">
      <c r="A23" s="50"/>
      <c r="B23" s="20" t="s">
        <v>30</v>
      </c>
      <c r="C23" s="43" t="str">
        <f>ฉบับครู!B23</f>
        <v>3/6</v>
      </c>
      <c r="D23" s="48">
        <f>ฉบับนักเรียน!C23</f>
        <v>44864</v>
      </c>
      <c r="E23" s="51" t="str">
        <f>ฉบับนักเรียน!D23</f>
        <v>เด็กชายศุภวิชญ์  ศรีเมือง</v>
      </c>
      <c r="F23" s="20" t="str">
        <f>ฉบับนักเรียน!E23</f>
        <v>หญิง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55000000000000004">
      <c r="A24" s="50"/>
      <c r="B24" s="20" t="s">
        <v>31</v>
      </c>
      <c r="C24" s="43" t="str">
        <f>ฉบับครู!B24</f>
        <v>3/6</v>
      </c>
      <c r="D24" s="48">
        <f>ฉบับนักเรียน!C24</f>
        <v>44865</v>
      </c>
      <c r="E24" s="51" t="str">
        <f>ฉบับนักเรียน!D24</f>
        <v>นางสาวกฤตยา  แตงอ่อน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55000000000000004">
      <c r="A25" s="50"/>
      <c r="B25" s="20" t="s">
        <v>32</v>
      </c>
      <c r="C25" s="43" t="str">
        <f>ฉบับครู!B25</f>
        <v>3/6</v>
      </c>
      <c r="D25" s="48">
        <f>ฉบับนักเรียน!C25</f>
        <v>44866</v>
      </c>
      <c r="E25" s="51" t="str">
        <f>ฉบับนักเรียน!D25</f>
        <v>เด็กหญิงกุลภัสสรณ์  เปลี่ยนสมัย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5">
      <c r="A26" s="39"/>
      <c r="B26" s="20" t="s">
        <v>33</v>
      </c>
      <c r="C26" s="43" t="str">
        <f>ฉบับครู!B26</f>
        <v>3/6</v>
      </c>
      <c r="D26" s="48">
        <f>ฉบับนักเรียน!C26</f>
        <v>44867</v>
      </c>
      <c r="E26" s="51" t="str">
        <f>ฉบับนักเรียน!D26</f>
        <v>เด็กหญิงชลธิชา  พิมพิลา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5">
      <c r="A27" s="39"/>
      <c r="B27" s="20" t="s">
        <v>34</v>
      </c>
      <c r="C27" s="43" t="str">
        <f>ฉบับครู!B27</f>
        <v>3/6</v>
      </c>
      <c r="D27" s="48">
        <f>ฉบับนักเรียน!C27</f>
        <v>44868</v>
      </c>
      <c r="E27" s="51" t="str">
        <f>ฉบับนักเรียน!D27</f>
        <v>เด็กหญิงชิดชนก  บัวแก้ว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5">
      <c r="A28" s="39"/>
      <c r="B28" s="20" t="s">
        <v>35</v>
      </c>
      <c r="C28" s="43" t="str">
        <f>ฉบับครู!B28</f>
        <v>3/6</v>
      </c>
      <c r="D28" s="48">
        <f>ฉบับนักเรียน!C28</f>
        <v>44869</v>
      </c>
      <c r="E28" s="51" t="str">
        <f>ฉบับนักเรียน!D28</f>
        <v>เด็กหญิงชุติกาญจน์  คำทอง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5">
      <c r="A29" s="39"/>
      <c r="B29" s="20" t="s">
        <v>36</v>
      </c>
      <c r="C29" s="43" t="str">
        <f>ฉบับครู!B29</f>
        <v>3/6</v>
      </c>
      <c r="D29" s="48">
        <f>ฉบับนักเรียน!C29</f>
        <v>44870</v>
      </c>
      <c r="E29" s="51" t="str">
        <f>ฉบับนักเรียน!D29</f>
        <v>เด็กหญิงณัฐณิชา  ป้องศรี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5">
      <c r="A30" s="39"/>
      <c r="B30" s="20" t="s">
        <v>37</v>
      </c>
      <c r="C30" s="43" t="str">
        <f>ฉบับครู!B30</f>
        <v>3/6</v>
      </c>
      <c r="D30" s="48">
        <f>ฉบับนักเรียน!C30</f>
        <v>44871</v>
      </c>
      <c r="E30" s="51" t="str">
        <f>ฉบับนักเรียน!D30</f>
        <v>เด็กหญิงณัทธิดา  โพชฌงค์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5">
      <c r="A31" s="39"/>
      <c r="B31" s="20" t="s">
        <v>38</v>
      </c>
      <c r="C31" s="43" t="str">
        <f>ฉบับครู!B31</f>
        <v>3/6</v>
      </c>
      <c r="D31" s="48">
        <f>ฉบับนักเรียน!C31</f>
        <v>44872</v>
      </c>
      <c r="E31" s="51" t="str">
        <f>ฉบับนักเรียน!D31</f>
        <v>เด็กหญิงธนิดา  มังคละ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5">
      <c r="A32" s="39"/>
      <c r="B32" s="20" t="s">
        <v>39</v>
      </c>
      <c r="C32" s="43" t="str">
        <f>ฉบับครู!B32</f>
        <v>3/6</v>
      </c>
      <c r="D32" s="48">
        <f>ฉบับนักเรียน!C32</f>
        <v>44873</v>
      </c>
      <c r="E32" s="51" t="str">
        <f>ฉบับนักเรียน!D32</f>
        <v>เด็กหญิงธัญญพัทธ์  อนุสิ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5">
      <c r="A33" s="39"/>
      <c r="B33" s="20" t="s">
        <v>40</v>
      </c>
      <c r="C33" s="43" t="str">
        <f>ฉบับครู!B33</f>
        <v>3/6</v>
      </c>
      <c r="D33" s="48">
        <f>ฉบับนักเรียน!C33</f>
        <v>44875</v>
      </c>
      <c r="E33" s="51" t="str">
        <f>ฉบับนักเรียน!D33</f>
        <v>เด็กหญิงนงนภัส  เอี่ยมป้อ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5">
      <c r="A34" s="39"/>
      <c r="B34" s="20" t="s">
        <v>41</v>
      </c>
      <c r="C34" s="43" t="str">
        <f>ฉบับครู!B34</f>
        <v>3/6</v>
      </c>
      <c r="D34" s="48">
        <f>ฉบับนักเรียน!C34</f>
        <v>44876</v>
      </c>
      <c r="E34" s="51" t="str">
        <f>ฉบับนักเรียน!D34</f>
        <v>เด็กหญิงนพวรรณ  สายงาม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5">
      <c r="A35" s="39"/>
      <c r="B35" s="20" t="s">
        <v>42</v>
      </c>
      <c r="C35" s="43" t="str">
        <f>ฉบับครู!B35</f>
        <v>3/6</v>
      </c>
      <c r="D35" s="48">
        <f>ฉบับนักเรียน!C35</f>
        <v>44877</v>
      </c>
      <c r="E35" s="51" t="str">
        <f>ฉบับนักเรียน!D35</f>
        <v>เด็กหญิงประภาภัทร  ปานถม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5">
      <c r="A36" s="39"/>
      <c r="B36" s="20" t="s">
        <v>43</v>
      </c>
      <c r="C36" s="43" t="str">
        <f>ฉบับครู!B36</f>
        <v>3/6</v>
      </c>
      <c r="D36" s="48">
        <f>ฉบับนักเรียน!C36</f>
        <v>44878</v>
      </c>
      <c r="E36" s="51" t="str">
        <f>ฉบับนักเรียน!D36</f>
        <v>เด็กหญิงปิ่นประภา  แก้วปัญญา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5">
      <c r="A37" s="39"/>
      <c r="B37" s="20" t="s">
        <v>44</v>
      </c>
      <c r="C37" s="43" t="str">
        <f>ฉบับครู!B37</f>
        <v>3/6</v>
      </c>
      <c r="D37" s="48">
        <f>ฉบับนักเรียน!C37</f>
        <v>44879</v>
      </c>
      <c r="E37" s="51" t="str">
        <f>ฉบับนักเรียน!D37</f>
        <v>เด็กหญิงปิ่นเพชร  หวานจิตร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5">
      <c r="A38" s="39"/>
      <c r="B38" s="20" t="s">
        <v>45</v>
      </c>
      <c r="C38" s="43" t="str">
        <f>ฉบับครู!B38</f>
        <v>3/6</v>
      </c>
      <c r="D38" s="48">
        <f>ฉบับนักเรียน!C38</f>
        <v>44880</v>
      </c>
      <c r="E38" s="51" t="str">
        <f>ฉบับนักเรียน!D38</f>
        <v>เด็กหญิงพรไพลิน  แสนสุด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5">
      <c r="A39" s="39"/>
      <c r="B39" s="20" t="s">
        <v>46</v>
      </c>
      <c r="C39" s="43" t="str">
        <f>ฉบับครู!B39</f>
        <v>3/6</v>
      </c>
      <c r="D39" s="48">
        <f>ฉบับนักเรียน!C39</f>
        <v>44881</v>
      </c>
      <c r="E39" s="51" t="str">
        <f>ฉบับนักเรียน!D39</f>
        <v>เด็กหญิงพิชชาภา  ขำโชติ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5">
      <c r="A40" s="39"/>
      <c r="B40" s="20" t="s">
        <v>47</v>
      </c>
      <c r="C40" s="43" t="str">
        <f>ฉบับครู!B40</f>
        <v>3/6</v>
      </c>
      <c r="D40" s="48">
        <f>ฉบับนักเรียน!C40</f>
        <v>44882</v>
      </c>
      <c r="E40" s="51" t="str">
        <f>ฉบับนักเรียน!D40</f>
        <v>เด็กหญิงพิชฎา  กันทะเนตร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5">
      <c r="A41" s="39"/>
      <c r="B41" s="20" t="s">
        <v>48</v>
      </c>
      <c r="C41" s="43" t="str">
        <f>ฉบับครู!B41</f>
        <v>3/6</v>
      </c>
      <c r="D41" s="48">
        <f>ฉบับนักเรียน!C41</f>
        <v>44883</v>
      </c>
      <c r="E41" s="51" t="str">
        <f>ฉบับนักเรียน!D41</f>
        <v>เด็กหญิงพิมพิศา  มีจิตต์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5">
      <c r="A42" s="39"/>
      <c r="B42" s="20" t="s">
        <v>49</v>
      </c>
      <c r="C42" s="43" t="str">
        <f>ฉบับครู!B42</f>
        <v>3/6</v>
      </c>
      <c r="D42" s="48">
        <f>ฉบับนักเรียน!C42</f>
        <v>44884</v>
      </c>
      <c r="E42" s="51" t="str">
        <f>ฉบับนักเรียน!D42</f>
        <v>เด็กหญิงลลิตา  พิมพ์ปรุ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5">
      <c r="A43" s="39"/>
      <c r="B43" s="20" t="s">
        <v>50</v>
      </c>
      <c r="C43" s="43" t="str">
        <f>ฉบับครู!B43</f>
        <v>3/6</v>
      </c>
      <c r="D43" s="48">
        <f>ฉบับนักเรียน!C43</f>
        <v>44885</v>
      </c>
      <c r="E43" s="51" t="str">
        <f>ฉบับนักเรียน!D43</f>
        <v>เด็กหญิงวราลี  รักษิตานนท์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5">
      <c r="A44" s="39"/>
      <c r="B44" s="20" t="s">
        <v>51</v>
      </c>
      <c r="C44" s="43" t="str">
        <f>ฉบับครู!B44</f>
        <v>3/6</v>
      </c>
      <c r="D44" s="48">
        <f>ฉบับนักเรียน!C44</f>
        <v>44886</v>
      </c>
      <c r="E44" s="51" t="str">
        <f>ฉบับนักเรียน!D44</f>
        <v>เด็กหญิงสุรัตน์สวดี  จักรมุณี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5">
      <c r="A45" s="39"/>
      <c r="B45" s="20" t="s">
        <v>52</v>
      </c>
      <c r="C45" s="43" t="str">
        <f>ฉบับครู!B45</f>
        <v>3/6</v>
      </c>
      <c r="D45" s="48">
        <f>ฉบับนักเรียน!C45</f>
        <v>44887</v>
      </c>
      <c r="E45" s="51" t="str">
        <f>ฉบับนักเรียน!D45</f>
        <v>เด็กหญิงวิไลวรรณ  วะลัยใจ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5">
      <c r="A46" s="39"/>
      <c r="B46" s="20" t="s">
        <v>53</v>
      </c>
      <c r="C46" s="43" t="str">
        <f>ฉบับครู!B46</f>
        <v>3/6</v>
      </c>
      <c r="D46" s="48">
        <f>ฉบับนักเรียน!C46</f>
        <v>44888</v>
      </c>
      <c r="E46" s="51" t="str">
        <f>ฉบับนักเรียน!D46</f>
        <v>เด็กหญิงศศินันท์  โหประพัฒน์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5">
      <c r="A47" s="39"/>
      <c r="B47" s="20" t="s">
        <v>54</v>
      </c>
      <c r="C47" s="43" t="str">
        <f>ฉบับครู!B47</f>
        <v>3/6</v>
      </c>
      <c r="D47" s="48">
        <f>ฉบับนักเรียน!C47</f>
        <v>44889</v>
      </c>
      <c r="E47" s="51" t="str">
        <f>ฉบับนักเรียน!D47</f>
        <v>เด็กหญิงเอมอร  อ่อนส้มกริด</v>
      </c>
      <c r="F47" s="20" t="str">
        <f>ฉบับนักเรียน!E47</f>
        <v>หญิง</v>
      </c>
      <c r="G47" s="18">
        <f>ฉบับผู้ปกครอง!AF47</f>
        <v>0</v>
      </c>
      <c r="H47" s="25" t="str">
        <f t="shared" ref="H47" si="16">IF(G47&lt;5,"ปกติ",IF(G47&lt;6,"เสี่ยง","มีปัญหา"))</f>
        <v>ปกติ</v>
      </c>
      <c r="I47" s="18">
        <f>ฉบับผู้ปกครอง!AI47</f>
        <v>0</v>
      </c>
      <c r="J47" s="25" t="str">
        <f t="shared" ref="J47" si="17">IF(I47&lt;4,"ปกติ",IF(I47&lt;5,"เสี่ยง","มีปัญหา"))</f>
        <v>ปกติ</v>
      </c>
      <c r="K47" s="18">
        <f>ฉบับผู้ปกครอง!AM47</f>
        <v>0</v>
      </c>
      <c r="L47" s="25" t="str">
        <f t="shared" ref="L47" si="18">IF(K47&lt;6,"ปกติ",IF(K47&lt;7,"เสี่ยง","มีปัญหา"))</f>
        <v>ปกติ</v>
      </c>
      <c r="M47" s="18">
        <f>ฉบับผู้ปกครอง!AQ47</f>
        <v>0</v>
      </c>
      <c r="N47" s="25" t="str">
        <f t="shared" ref="N47" si="19">IF(M47&lt;5,"ปกติ",IF(M47&lt;6,"เสี่ยง","มีปัญหา"))</f>
        <v>ปกติ</v>
      </c>
      <c r="O47" s="18">
        <f>ฉบับผู้ปกครอง!AS47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18">
        <f t="shared" ref="Q47" si="21">G47+I47+K47+M47</f>
        <v>0</v>
      </c>
      <c r="R47" s="18">
        <f t="shared" ref="R47" si="22">SUM(G47,I47,K47,M47)</f>
        <v>0</v>
      </c>
      <c r="S47" s="25" t="str">
        <f t="shared" ref="S47" si="23">IF(R47&lt;16,"ปกติ",IF(R47&lt;19,"เสี่ยง","มีปัญหา"))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5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5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5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5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5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5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5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5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5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5">
      <c r="A57" s="39"/>
      <c r="B57" s="39"/>
      <c r="C57" s="39"/>
      <c r="D57" s="44"/>
      <c r="E57" s="53" t="str">
        <f>equal2!E57</f>
        <v>นางสาวบุณฑริกา ไวยธัญกิจ</v>
      </c>
      <c r="F57" s="39"/>
      <c r="G57" s="39"/>
      <c r="H57" s="39"/>
      <c r="I57" s="39"/>
      <c r="J57" s="39"/>
      <c r="K57" s="39"/>
      <c r="L57" s="39"/>
      <c r="M57" s="39"/>
      <c r="N57" s="87" t="str">
        <f>equal2!N57</f>
        <v>นางสาวนัทมน ปาลวัฒน์</v>
      </c>
      <c r="O57" s="88"/>
      <c r="P57" s="88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5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9" t="s">
        <v>63</v>
      </c>
      <c r="O58" s="88"/>
      <c r="P58" s="88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5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5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5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5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5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5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5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5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5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5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5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5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5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5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5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5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5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5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5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5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5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5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5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5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5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5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5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5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5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5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5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5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5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5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5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5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5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5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5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5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5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5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5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5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5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5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5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5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5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5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5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5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5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5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5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5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5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5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5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5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5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5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5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5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5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5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5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5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5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5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5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5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5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5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5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5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5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5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5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5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5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5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5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5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5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5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5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5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5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5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5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5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5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5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5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5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5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5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5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5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5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5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5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5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5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5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5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5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5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5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5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5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5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5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5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5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5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5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5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5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5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5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5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5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5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5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5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5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5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5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5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5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5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5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5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5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5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5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5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5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5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5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5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5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5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5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5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5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5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5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5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5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5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5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5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5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5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5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5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5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5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5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5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5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5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5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5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5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5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5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5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5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5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5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5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5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5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5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5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5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5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5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5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5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5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5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5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5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5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5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5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5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5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5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5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5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5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5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5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5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5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5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5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5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5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5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5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5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5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5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5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5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5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5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5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5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5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5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5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5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5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5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5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5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5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5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5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5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5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5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5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5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5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5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5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5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5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5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5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5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5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5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5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5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5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5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5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5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5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5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5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5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5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5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5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5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5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5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5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5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5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5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5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5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5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5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5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5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5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5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5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5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5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5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5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5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5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5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5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5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5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5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5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5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5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5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5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5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5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5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5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5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5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5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5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5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5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5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5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5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5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5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5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5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5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5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5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5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5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5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5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5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5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5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5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5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5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5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5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5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5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5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5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5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5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5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5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5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5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5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5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5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5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5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5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5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5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5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5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5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5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5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5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5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5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5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5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5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5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5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5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5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5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5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5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5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5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5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5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5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5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5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5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5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5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5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5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5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5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5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5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5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5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5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5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5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5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5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5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5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5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5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5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5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5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5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5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5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5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5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5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5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5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5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5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5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5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5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5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5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5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5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5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5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5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5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5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5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5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5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5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5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5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5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5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5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5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5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5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5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5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5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5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5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5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5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5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5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5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5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5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5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5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5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5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5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5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5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5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5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5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5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5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5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5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5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5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5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5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5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5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5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5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5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5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5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5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5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5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5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5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5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5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5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5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5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5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5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5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5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5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5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5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5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5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5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5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5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5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5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5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5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5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5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5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5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5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5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5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5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5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5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5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5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5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5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5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5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5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5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5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5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5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5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5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5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5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5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5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5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5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5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5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5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5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5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5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5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5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5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5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5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5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5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5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5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5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5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5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5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5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5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5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5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5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5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5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5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5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5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5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5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5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5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5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5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5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5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5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5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5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5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5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5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5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5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5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5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5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5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5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5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5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5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5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5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5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5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5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5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5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5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5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5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5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5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5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5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5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5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5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5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5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5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5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5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5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5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5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5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5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5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5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5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5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5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5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5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5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5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5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5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5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5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5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5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5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5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5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5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5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5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5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5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5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5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5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5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5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5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5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5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5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5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5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5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5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5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5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5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5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5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5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5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5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5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5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5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5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5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5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5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5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5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5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5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5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5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5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5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5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5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5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5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5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5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5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5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5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5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5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5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5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5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5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5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5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5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5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5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5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5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5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5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5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5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5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5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5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5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5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5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5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5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5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5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5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5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5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5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5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5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5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5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5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5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5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5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5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5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5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5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5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5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5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5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5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5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5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5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5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5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5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5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5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5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5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5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5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5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5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5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5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5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5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5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5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5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5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5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5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5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5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5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5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5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5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5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5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5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5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5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5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5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5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5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5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5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5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5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5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5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5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5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5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5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5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5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5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5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5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5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5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5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5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5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5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5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5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5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5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5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5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5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5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5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5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5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5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5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5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5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5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5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5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5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5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5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5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5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5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5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5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5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5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5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5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5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5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5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5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5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5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5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5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5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5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5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5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5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5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5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5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5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5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5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5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5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5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5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5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5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5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5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5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5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5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5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5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5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5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5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5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5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5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5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5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5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5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5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5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5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5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5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5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5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5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5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5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5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5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5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5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5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5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5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5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5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5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5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5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5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5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5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5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5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5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5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5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5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5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5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5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5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5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5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5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5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5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5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5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5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5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5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5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5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5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5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5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5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5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5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5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5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5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5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5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5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5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5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5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5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5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5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5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5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5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5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5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5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5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5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5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5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5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5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5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5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5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5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5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5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5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5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5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5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5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5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5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5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5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5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5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5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5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5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5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5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5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5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5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5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5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5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5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5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5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C44" sqref="C44:S47"/>
    </sheetView>
  </sheetViews>
  <sheetFormatPr defaultColWidth="10.09765625" defaultRowHeight="15" customHeight="1" x14ac:dyDescent="0.5"/>
  <cols>
    <col min="1" max="1" width="6.19921875" style="45" customWidth="1"/>
    <col min="2" max="2" width="5.3984375" style="45" customWidth="1"/>
    <col min="3" max="3" width="5.09765625" style="45" customWidth="1"/>
    <col min="4" max="4" width="7.69921875" style="45" customWidth="1"/>
    <col min="5" max="5" width="27.69921875" style="45" customWidth="1"/>
    <col min="6" max="6" width="9.09765625" style="45" customWidth="1"/>
    <col min="7" max="7" width="4.5" style="45" hidden="1" customWidth="1"/>
    <col min="8" max="8" width="13.59765625" style="45" customWidth="1"/>
    <col min="9" max="9" width="4.3984375" style="45" hidden="1" customWidth="1"/>
    <col min="10" max="10" width="14.3984375" style="45" customWidth="1"/>
    <col min="11" max="11" width="4.3984375" style="45" hidden="1" customWidth="1"/>
    <col min="12" max="12" width="13.59765625" style="45" customWidth="1"/>
    <col min="13" max="13" width="4.3984375" style="45" hidden="1" customWidth="1"/>
    <col min="14" max="14" width="13.59765625" style="45" customWidth="1"/>
    <col min="15" max="15" width="4" style="45" hidden="1" customWidth="1"/>
    <col min="16" max="16" width="13.59765625" style="45" customWidth="1"/>
    <col min="17" max="18" width="4" style="45" hidden="1" customWidth="1"/>
    <col min="19" max="19" width="14.19921875" style="45" customWidth="1"/>
    <col min="20" max="31" width="9.09765625" style="45" customWidth="1"/>
    <col min="32" max="16384" width="10.09765625" style="45"/>
  </cols>
  <sheetData>
    <row r="1" spans="1:31" ht="18" customHeight="1" x14ac:dyDescent="0.5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5">
      <c r="A2" s="39"/>
      <c r="B2" s="90" t="s">
        <v>0</v>
      </c>
      <c r="C2" s="91"/>
      <c r="D2" s="91"/>
      <c r="E2" s="91"/>
      <c r="F2" s="92"/>
      <c r="G2" s="54"/>
      <c r="H2" s="100" t="s">
        <v>84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5">
      <c r="A3" s="39"/>
      <c r="B3" s="90" t="str">
        <f>ฉบับนักเรียน!A3</f>
        <v>นางสาวบุณฑริกา ไวยธัญกิจ  นางสาวนัทมน ปาลวัฒน์</v>
      </c>
      <c r="C3" s="91"/>
      <c r="D3" s="91"/>
      <c r="E3" s="91"/>
      <c r="F3" s="92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5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55000000000000004">
      <c r="A5" s="50"/>
      <c r="B5" s="20" t="s">
        <v>66</v>
      </c>
      <c r="C5" s="43" t="str">
        <f>ฉบับครู!B5</f>
        <v>3/6</v>
      </c>
      <c r="D5" s="48">
        <f>ฉบับนักเรียน!C5</f>
        <v>44846</v>
      </c>
      <c r="E5" s="51" t="str">
        <f>ฉบับนักเรียน!D5</f>
        <v>เด็กชายกิตติยากร  ณ พึ่งบุญ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55000000000000004">
      <c r="A6" s="50"/>
      <c r="B6" s="20" t="s">
        <v>13</v>
      </c>
      <c r="C6" s="43" t="str">
        <f>ฉบับครู!B6</f>
        <v>3/6</v>
      </c>
      <c r="D6" s="48">
        <f>ฉบับนักเรียน!C6</f>
        <v>44847</v>
      </c>
      <c r="E6" s="51" t="str">
        <f>ฉบับนักเรียน!D6</f>
        <v>เด็กชายคงกพันธ์  คงทน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55000000000000004">
      <c r="A7" s="50"/>
      <c r="B7" s="20" t="s">
        <v>14</v>
      </c>
      <c r="C7" s="43" t="str">
        <f>ฉบับครู!B7</f>
        <v>3/6</v>
      </c>
      <c r="D7" s="48">
        <f>ฉบับนักเรียน!C7</f>
        <v>44848</v>
      </c>
      <c r="E7" s="51" t="str">
        <f>ฉบับนักเรียน!D7</f>
        <v>เด็กชายชยางกูร  พิจารณา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55000000000000004">
      <c r="A8" s="50"/>
      <c r="B8" s="20" t="s">
        <v>15</v>
      </c>
      <c r="C8" s="43" t="str">
        <f>ฉบับครู!B8</f>
        <v>3/6</v>
      </c>
      <c r="D8" s="48">
        <f>ฉบับนักเรียน!C8</f>
        <v>44849</v>
      </c>
      <c r="E8" s="51" t="str">
        <f>ฉบับนักเรียน!D8</f>
        <v>เด็กชายชินวุฒิ  นัยสุภาพ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55000000000000004">
      <c r="A9" s="50"/>
      <c r="B9" s="20" t="s">
        <v>16</v>
      </c>
      <c r="C9" s="43" t="str">
        <f>ฉบับครู!B9</f>
        <v>3/6</v>
      </c>
      <c r="D9" s="48">
        <f>ฉบับนักเรียน!C9</f>
        <v>44850</v>
      </c>
      <c r="E9" s="51" t="str">
        <f>ฉบับนักเรียน!D9</f>
        <v>เด็กชายณัฐกิตติ์  วิเศษโวหาร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55000000000000004">
      <c r="A10" s="50"/>
      <c r="B10" s="20" t="s">
        <v>17</v>
      </c>
      <c r="C10" s="43" t="str">
        <f>ฉบับครู!B10</f>
        <v>3/6</v>
      </c>
      <c r="D10" s="48">
        <f>ฉบับนักเรียน!C10</f>
        <v>44851</v>
      </c>
      <c r="E10" s="51" t="str">
        <f>ฉบับนักเรียน!D10</f>
        <v>เด็กชายแทนคุณ  เอี่ยมอรกุล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55000000000000004">
      <c r="A11" s="50"/>
      <c r="B11" s="20" t="s">
        <v>18</v>
      </c>
      <c r="C11" s="43" t="str">
        <f>ฉบับครู!B11</f>
        <v>3/6</v>
      </c>
      <c r="D11" s="48">
        <f>ฉบับนักเรียน!C11</f>
        <v>44852</v>
      </c>
      <c r="E11" s="51" t="str">
        <f>ฉบับนักเรียน!D11</f>
        <v>เด็กชายธนพล  เพ็ญสุข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55000000000000004">
      <c r="A12" s="50"/>
      <c r="B12" s="20" t="s">
        <v>19</v>
      </c>
      <c r="C12" s="43" t="str">
        <f>ฉบับครู!B12</f>
        <v>3/6</v>
      </c>
      <c r="D12" s="48">
        <f>ฉบับนักเรียน!C12</f>
        <v>44853</v>
      </c>
      <c r="E12" s="51" t="str">
        <f>ฉบับนักเรียน!D12</f>
        <v>เด็กชายธราเทพ  ทำเอี่ยม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55000000000000004">
      <c r="A13" s="50"/>
      <c r="B13" s="20" t="s">
        <v>20</v>
      </c>
      <c r="C13" s="43" t="str">
        <f>ฉบับครู!B13</f>
        <v>3/6</v>
      </c>
      <c r="D13" s="48">
        <f>ฉบับนักเรียน!C13</f>
        <v>44854</v>
      </c>
      <c r="E13" s="51" t="str">
        <f>ฉบับนักเรียน!D13</f>
        <v>เด็กชายธีรวิชญ์  จันทร์น่วม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55000000000000004">
      <c r="A14" s="50"/>
      <c r="B14" s="20" t="s">
        <v>21</v>
      </c>
      <c r="C14" s="43" t="str">
        <f>ฉบับครู!B14</f>
        <v>3/6</v>
      </c>
      <c r="D14" s="48">
        <f>ฉบับนักเรียน!C14</f>
        <v>44855</v>
      </c>
      <c r="E14" s="51" t="str">
        <f>ฉบับนักเรียน!D14</f>
        <v>เด็กชายนิติชัย  แซ่เตีย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55000000000000004">
      <c r="A15" s="50"/>
      <c r="B15" s="20" t="s">
        <v>22</v>
      </c>
      <c r="C15" s="43" t="str">
        <f>ฉบับครู!B15</f>
        <v>3/6</v>
      </c>
      <c r="D15" s="48">
        <f>ฉบับนักเรียน!C15</f>
        <v>44856</v>
      </c>
      <c r="E15" s="51" t="str">
        <f>ฉบับนักเรียน!D15</f>
        <v>เด็กชายพงษ์นภัทร  นิ่มนวล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55000000000000004">
      <c r="A16" s="50"/>
      <c r="B16" s="20" t="s">
        <v>23</v>
      </c>
      <c r="C16" s="43" t="str">
        <f>ฉบับครู!B16</f>
        <v>3/6</v>
      </c>
      <c r="D16" s="48">
        <f>ฉบับนักเรียน!C16</f>
        <v>44857</v>
      </c>
      <c r="E16" s="51" t="str">
        <f>ฉบับนักเรียน!D16</f>
        <v>เด็กชายพิพัฒน์  ดุสงัด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55000000000000004">
      <c r="A17" s="50"/>
      <c r="B17" s="20" t="s">
        <v>24</v>
      </c>
      <c r="C17" s="43" t="str">
        <f>ฉบับครู!B17</f>
        <v>3/6</v>
      </c>
      <c r="D17" s="48">
        <f>ฉบับนักเรียน!C17</f>
        <v>44858</v>
      </c>
      <c r="E17" s="51" t="str">
        <f>ฉบับนักเรียน!D17</f>
        <v>เด็กชายเพิ่มพล  เอกสันติ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55000000000000004">
      <c r="A18" s="50"/>
      <c r="B18" s="20" t="s">
        <v>25</v>
      </c>
      <c r="C18" s="43" t="str">
        <f>ฉบับครู!B18</f>
        <v>3/6</v>
      </c>
      <c r="D18" s="48">
        <f>ฉบับนักเรียน!C18</f>
        <v>44859</v>
      </c>
      <c r="E18" s="51" t="str">
        <f>ฉบับนักเรียน!D18</f>
        <v>เด็กชายโพธิพงษ์    กล่าวแล้ว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55000000000000004">
      <c r="A19" s="50"/>
      <c r="B19" s="20" t="s">
        <v>26</v>
      </c>
      <c r="C19" s="43" t="str">
        <f>ฉบับครู!B19</f>
        <v>3/6</v>
      </c>
      <c r="D19" s="48">
        <f>ฉบับนักเรียน!C19</f>
        <v>44860</v>
      </c>
      <c r="E19" s="51" t="str">
        <f>ฉบับนักเรียน!D19</f>
        <v>เด็กชายภีระภัทร  พันธะนาม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55000000000000004">
      <c r="A20" s="50"/>
      <c r="B20" s="20" t="s">
        <v>27</v>
      </c>
      <c r="C20" s="43" t="str">
        <f>ฉบับครู!B20</f>
        <v>3/6</v>
      </c>
      <c r="D20" s="48">
        <f>ฉบับนักเรียน!C20</f>
        <v>44861</v>
      </c>
      <c r="E20" s="51" t="str">
        <f>ฉบับนักเรียน!D20</f>
        <v>เด็กชายวชิรวิทย์  ทึกทา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55000000000000004">
      <c r="A21" s="50"/>
      <c r="B21" s="20" t="s">
        <v>28</v>
      </c>
      <c r="C21" s="43" t="str">
        <f>ฉบับครู!B21</f>
        <v>3/6</v>
      </c>
      <c r="D21" s="48">
        <f>ฉบับนักเรียน!C21</f>
        <v>44862</v>
      </c>
      <c r="E21" s="51" t="str">
        <f>ฉบับนักเรียน!D21</f>
        <v>เด็กชายศุภพล  คำไฮ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55000000000000004">
      <c r="A22" s="50"/>
      <c r="B22" s="20" t="s">
        <v>29</v>
      </c>
      <c r="C22" s="43" t="str">
        <f>ฉบับครู!B22</f>
        <v>3/6</v>
      </c>
      <c r="D22" s="48">
        <f>ฉบับนักเรียน!C22</f>
        <v>44863</v>
      </c>
      <c r="E22" s="51" t="str">
        <f>ฉบับนักเรียน!D22</f>
        <v>เด็กชายศุภฤกษ์  สร้อยรักษ์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55000000000000004">
      <c r="A23" s="50"/>
      <c r="B23" s="20" t="s">
        <v>30</v>
      </c>
      <c r="C23" s="43" t="str">
        <f>ฉบับครู!B23</f>
        <v>3/6</v>
      </c>
      <c r="D23" s="48">
        <f>ฉบับนักเรียน!C23</f>
        <v>44864</v>
      </c>
      <c r="E23" s="51" t="str">
        <f>ฉบับนักเรียน!D23</f>
        <v>เด็กชายศุภวิชญ์  ศรีเมือง</v>
      </c>
      <c r="F23" s="25" t="str">
        <f>ฉบับนักเรียน!E23</f>
        <v>หญิง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55000000000000004">
      <c r="A24" s="50"/>
      <c r="B24" s="20" t="s">
        <v>31</v>
      </c>
      <c r="C24" s="43" t="str">
        <f>ฉบับครู!B24</f>
        <v>3/6</v>
      </c>
      <c r="D24" s="48">
        <f>ฉบับนักเรียน!C24</f>
        <v>44865</v>
      </c>
      <c r="E24" s="51" t="str">
        <f>ฉบับนักเรียน!D24</f>
        <v>นางสาวกฤตยา  แตงอ่อน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55000000000000004">
      <c r="A25" s="50"/>
      <c r="B25" s="20" t="s">
        <v>32</v>
      </c>
      <c r="C25" s="43" t="str">
        <f>ฉบับครู!B25</f>
        <v>3/6</v>
      </c>
      <c r="D25" s="48">
        <f>ฉบับนักเรียน!C25</f>
        <v>44866</v>
      </c>
      <c r="E25" s="51" t="str">
        <f>ฉบับนักเรียน!D25</f>
        <v>เด็กหญิงกุลภัสสรณ์  เปลี่ยนสมัย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55000000000000004">
      <c r="A26" s="50"/>
      <c r="B26" s="20" t="s">
        <v>33</v>
      </c>
      <c r="C26" s="43" t="str">
        <f>ฉบับครู!B26</f>
        <v>3/6</v>
      </c>
      <c r="D26" s="48">
        <f>ฉบับนักเรียน!C26</f>
        <v>44867</v>
      </c>
      <c r="E26" s="51" t="str">
        <f>ฉบับนักเรียน!D26</f>
        <v>เด็กหญิงชลธิชา  พิมพิลา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55000000000000004">
      <c r="A27" s="50"/>
      <c r="B27" s="20" t="s">
        <v>34</v>
      </c>
      <c r="C27" s="43" t="str">
        <f>ฉบับครู!B27</f>
        <v>3/6</v>
      </c>
      <c r="D27" s="48">
        <f>ฉบับนักเรียน!C27</f>
        <v>44868</v>
      </c>
      <c r="E27" s="51" t="str">
        <f>ฉบับนักเรียน!D27</f>
        <v>เด็กหญิงชิดชนก  บัวแก้ว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5">
      <c r="A28" s="39"/>
      <c r="B28" s="20" t="s">
        <v>35</v>
      </c>
      <c r="C28" s="43" t="str">
        <f>ฉบับครู!B28</f>
        <v>3/6</v>
      </c>
      <c r="D28" s="48">
        <f>ฉบับนักเรียน!C28</f>
        <v>44869</v>
      </c>
      <c r="E28" s="51" t="str">
        <f>ฉบับนักเรียน!D28</f>
        <v>เด็กหญิงชุติกาญจน์  คำทอง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5">
      <c r="A29" s="39"/>
      <c r="B29" s="20" t="s">
        <v>36</v>
      </c>
      <c r="C29" s="43" t="str">
        <f>ฉบับครู!B29</f>
        <v>3/6</v>
      </c>
      <c r="D29" s="48">
        <f>ฉบับนักเรียน!C29</f>
        <v>44870</v>
      </c>
      <c r="E29" s="51" t="str">
        <f>ฉบับนักเรียน!D29</f>
        <v>เด็กหญิงณัฐณิชา  ป้องศรี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5">
      <c r="A30" s="39"/>
      <c r="B30" s="20" t="s">
        <v>37</v>
      </c>
      <c r="C30" s="43" t="str">
        <f>ฉบับครู!B30</f>
        <v>3/6</v>
      </c>
      <c r="D30" s="48">
        <f>ฉบับนักเรียน!C30</f>
        <v>44871</v>
      </c>
      <c r="E30" s="51" t="str">
        <f>ฉบับนักเรียน!D30</f>
        <v>เด็กหญิงณัทธิดา  โพชฌงค์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5">
      <c r="A31" s="39"/>
      <c r="B31" s="20" t="s">
        <v>38</v>
      </c>
      <c r="C31" s="43" t="str">
        <f>ฉบับครู!B31</f>
        <v>3/6</v>
      </c>
      <c r="D31" s="48">
        <f>ฉบับนักเรียน!C31</f>
        <v>44872</v>
      </c>
      <c r="E31" s="51" t="str">
        <f>ฉบับนักเรียน!D31</f>
        <v>เด็กหญิงธนิดา  มังคละ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5">
      <c r="A32" s="39"/>
      <c r="B32" s="20" t="s">
        <v>39</v>
      </c>
      <c r="C32" s="43" t="str">
        <f>ฉบับครู!B32</f>
        <v>3/6</v>
      </c>
      <c r="D32" s="48">
        <f>ฉบับนักเรียน!C32</f>
        <v>44873</v>
      </c>
      <c r="E32" s="51" t="str">
        <f>ฉบับนักเรียน!D32</f>
        <v>เด็กหญิงธัญญพัทธ์  อนุสิ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5">
      <c r="A33" s="39"/>
      <c r="B33" s="20" t="s">
        <v>40</v>
      </c>
      <c r="C33" s="43" t="str">
        <f>ฉบับครู!B33</f>
        <v>3/6</v>
      </c>
      <c r="D33" s="48">
        <f>ฉบับนักเรียน!C33</f>
        <v>44875</v>
      </c>
      <c r="E33" s="51" t="str">
        <f>ฉบับนักเรียน!D33</f>
        <v>เด็กหญิงนงนภัส  เอี่ยมป้อ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5">
      <c r="A34" s="39"/>
      <c r="B34" s="20" t="s">
        <v>41</v>
      </c>
      <c r="C34" s="43" t="str">
        <f>ฉบับครู!B34</f>
        <v>3/6</v>
      </c>
      <c r="D34" s="48">
        <f>ฉบับนักเรียน!C34</f>
        <v>44876</v>
      </c>
      <c r="E34" s="51" t="str">
        <f>ฉบับนักเรียน!D34</f>
        <v>เด็กหญิงนพวรรณ  สายงาม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5">
      <c r="A35" s="39"/>
      <c r="B35" s="20" t="s">
        <v>42</v>
      </c>
      <c r="C35" s="43" t="str">
        <f>ฉบับครู!B35</f>
        <v>3/6</v>
      </c>
      <c r="D35" s="48">
        <f>ฉบับนักเรียน!C35</f>
        <v>44877</v>
      </c>
      <c r="E35" s="51" t="str">
        <f>ฉบับนักเรียน!D35</f>
        <v>เด็กหญิงประภาภัทร  ปานถม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5">
      <c r="A36" s="39"/>
      <c r="B36" s="20" t="s">
        <v>43</v>
      </c>
      <c r="C36" s="43" t="str">
        <f>ฉบับครู!B36</f>
        <v>3/6</v>
      </c>
      <c r="D36" s="48">
        <f>ฉบับนักเรียน!C36</f>
        <v>44878</v>
      </c>
      <c r="E36" s="51" t="str">
        <f>ฉบับนักเรียน!D36</f>
        <v>เด็กหญิงปิ่นประภา  แก้วปัญญา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5">
      <c r="A37" s="39"/>
      <c r="B37" s="20" t="s">
        <v>44</v>
      </c>
      <c r="C37" s="43" t="str">
        <f>ฉบับครู!B37</f>
        <v>3/6</v>
      </c>
      <c r="D37" s="48">
        <f>ฉบับนักเรียน!C37</f>
        <v>44879</v>
      </c>
      <c r="E37" s="51" t="str">
        <f>ฉบับนักเรียน!D37</f>
        <v>เด็กหญิงปิ่นเพชร  หวานจิตร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5">
      <c r="A38" s="39"/>
      <c r="B38" s="20" t="s">
        <v>45</v>
      </c>
      <c r="C38" s="43" t="str">
        <f>ฉบับครู!B38</f>
        <v>3/6</v>
      </c>
      <c r="D38" s="48">
        <f>ฉบับนักเรียน!C38</f>
        <v>44880</v>
      </c>
      <c r="E38" s="51" t="str">
        <f>ฉบับนักเรียน!D38</f>
        <v>เด็กหญิงพรไพลิน  แสนสุด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5">
      <c r="A39" s="39"/>
      <c r="B39" s="20" t="s">
        <v>46</v>
      </c>
      <c r="C39" s="43" t="str">
        <f>ฉบับครู!B39</f>
        <v>3/6</v>
      </c>
      <c r="D39" s="48">
        <f>ฉบับนักเรียน!C39</f>
        <v>44881</v>
      </c>
      <c r="E39" s="51" t="str">
        <f>ฉบับนักเรียน!D39</f>
        <v>เด็กหญิงพิชชาภา  ขำโชติ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5">
      <c r="A40" s="39"/>
      <c r="B40" s="20" t="s">
        <v>47</v>
      </c>
      <c r="C40" s="43" t="str">
        <f>ฉบับครู!B40</f>
        <v>3/6</v>
      </c>
      <c r="D40" s="48">
        <f>ฉบับนักเรียน!C40</f>
        <v>44882</v>
      </c>
      <c r="E40" s="51" t="str">
        <f>ฉบับนักเรียน!D40</f>
        <v>เด็กหญิงพิชฎา  กันทะเนตร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5">
      <c r="A41" s="39"/>
      <c r="B41" s="20" t="s">
        <v>48</v>
      </c>
      <c r="C41" s="43" t="str">
        <f>ฉบับครู!B41</f>
        <v>3/6</v>
      </c>
      <c r="D41" s="48">
        <f>ฉบับนักเรียน!C41</f>
        <v>44883</v>
      </c>
      <c r="E41" s="51" t="str">
        <f>ฉบับนักเรียน!D41</f>
        <v>เด็กหญิงพิมพิศา  มีจิตต์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5">
      <c r="A42" s="39"/>
      <c r="B42" s="20" t="s">
        <v>49</v>
      </c>
      <c r="C42" s="43" t="str">
        <f>ฉบับครู!B42</f>
        <v>3/6</v>
      </c>
      <c r="D42" s="48">
        <f>ฉบับนักเรียน!C42</f>
        <v>44884</v>
      </c>
      <c r="E42" s="51" t="str">
        <f>ฉบับนักเรียน!D42</f>
        <v>เด็กหญิงลลิตา  พิมพ์ปรุ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5">
      <c r="A43" s="39"/>
      <c r="B43" s="20" t="s">
        <v>50</v>
      </c>
      <c r="C43" s="43" t="str">
        <f>ฉบับครู!B43</f>
        <v>3/6</v>
      </c>
      <c r="D43" s="48">
        <f>ฉบับนักเรียน!C43</f>
        <v>44885</v>
      </c>
      <c r="E43" s="51" t="str">
        <f>ฉบับนักเรียน!D43</f>
        <v>เด็กหญิงวราลี  รักษิตานนท์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5">
      <c r="A44" s="39"/>
      <c r="B44" s="20" t="s">
        <v>51</v>
      </c>
      <c r="C44" s="43" t="str">
        <f>ฉบับครู!B44</f>
        <v>3/6</v>
      </c>
      <c r="D44" s="48">
        <f>ฉบับนักเรียน!C44</f>
        <v>44886</v>
      </c>
      <c r="E44" s="51" t="str">
        <f>ฉบับนักเรียน!D44</f>
        <v>เด็กหญิงสุรัตน์สวดี  จักรมุณี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5">
      <c r="A45" s="39"/>
      <c r="B45" s="20" t="s">
        <v>52</v>
      </c>
      <c r="C45" s="43" t="str">
        <f>ฉบับครู!B45</f>
        <v>3/6</v>
      </c>
      <c r="D45" s="48">
        <f>ฉบับนักเรียน!C45</f>
        <v>44887</v>
      </c>
      <c r="E45" s="51" t="str">
        <f>ฉบับนักเรียน!D45</f>
        <v>เด็กหญิงวิไลวรรณ  วะลัยใจ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7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7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7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7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7" si="12">IF(O45&gt;4,"มีจุดแข็ง","ไม่มีจุดแข็ง")</f>
        <v>ไม่มีจุดแข็ง</v>
      </c>
      <c r="Q45" s="25">
        <f t="shared" ref="Q45:Q47" si="13">G45+I45+K45+M45</f>
        <v>0</v>
      </c>
      <c r="R45" s="25">
        <f t="shared" ref="R45:R47" si="14">SUM(G45,I45,K45,M45)</f>
        <v>0</v>
      </c>
      <c r="S45" s="25" t="str">
        <f t="shared" ref="S45:S47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5">
      <c r="A46" s="39"/>
      <c r="B46" s="20" t="s">
        <v>53</v>
      </c>
      <c r="C46" s="43" t="str">
        <f>ฉบับครู!B46</f>
        <v>3/6</v>
      </c>
      <c r="D46" s="48">
        <f>ฉบับนักเรียน!C46</f>
        <v>44888</v>
      </c>
      <c r="E46" s="51" t="str">
        <f>ฉบับนักเรียน!D46</f>
        <v>เด็กหญิงศศินันท์  โหประพัฒน์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5">
      <c r="A47" s="39"/>
      <c r="B47" s="20" t="s">
        <v>54</v>
      </c>
      <c r="C47" s="43" t="str">
        <f>ฉบับครู!B47</f>
        <v>3/6</v>
      </c>
      <c r="D47" s="48">
        <f>ฉบับนักเรียน!C47</f>
        <v>44889</v>
      </c>
      <c r="E47" s="51" t="str">
        <f>ฉบับนักเรียน!D47</f>
        <v>เด็กหญิงเอมอร  อ่อนส้มกริด</v>
      </c>
      <c r="F47" s="25" t="str">
        <f>ฉบับนักเรียน!E47</f>
        <v>หญิง</v>
      </c>
      <c r="G47" s="25">
        <f>ฉบับนักเรียน!AF47</f>
        <v>0</v>
      </c>
      <c r="H47" s="25" t="str">
        <f t="shared" si="8"/>
        <v>ปกติ</v>
      </c>
      <c r="I47" s="25">
        <f>ฉบับนักเรียน!AI47</f>
        <v>0</v>
      </c>
      <c r="J47" s="25" t="str">
        <f t="shared" si="9"/>
        <v>ปกติ</v>
      </c>
      <c r="K47" s="25">
        <f>ฉบับนักเรียน!AM47</f>
        <v>0</v>
      </c>
      <c r="L47" s="25" t="str">
        <f t="shared" si="10"/>
        <v>ปกติ</v>
      </c>
      <c r="M47" s="25">
        <f>ฉบับนักเรียน!AQ47</f>
        <v>0</v>
      </c>
      <c r="N47" s="25" t="str">
        <f t="shared" si="11"/>
        <v>ปกติ</v>
      </c>
      <c r="O47" s="25">
        <f>ฉบับนักเรียน!AS47</f>
        <v>0</v>
      </c>
      <c r="P47" s="25" t="str">
        <f t="shared" si="12"/>
        <v>ไม่มีจุดแข็ง</v>
      </c>
      <c r="Q47" s="25">
        <f t="shared" si="13"/>
        <v>0</v>
      </c>
      <c r="R47" s="25">
        <f t="shared" si="14"/>
        <v>0</v>
      </c>
      <c r="S47" s="25" t="str">
        <f t="shared" si="15"/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5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5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5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5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5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5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5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5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5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5">
      <c r="A57" s="39"/>
      <c r="B57" s="39"/>
      <c r="C57" s="39"/>
      <c r="D57" s="44"/>
      <c r="E57" s="53" t="str">
        <f>equal3!E57</f>
        <v>นางสาวบุณฑริกา ไวยธัญกิจ</v>
      </c>
      <c r="F57" s="39"/>
      <c r="G57" s="39"/>
      <c r="H57" s="39"/>
      <c r="I57" s="39"/>
      <c r="J57" s="39"/>
      <c r="K57" s="39"/>
      <c r="L57" s="39"/>
      <c r="M57" s="39"/>
      <c r="N57" s="87" t="str">
        <f>equal3!N57</f>
        <v>นางสาวนัทมน ปาลวัฒน์</v>
      </c>
      <c r="O57" s="88"/>
      <c r="P57" s="88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5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9" t="s">
        <v>63</v>
      </c>
      <c r="O58" s="88"/>
      <c r="P58" s="88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5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5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5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5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5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5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5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5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5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5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5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5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5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5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5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5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5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5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5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5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5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5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5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5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5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5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5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5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5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5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5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5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5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5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5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5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5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5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5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5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5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5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5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5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5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5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5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5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5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5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5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5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5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5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5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5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5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5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5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5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5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5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5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5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5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5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5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5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5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5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5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5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5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5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5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5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5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5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5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5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5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5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5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5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5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5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5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5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5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5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5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5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5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5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5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5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5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5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5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5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5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5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5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5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5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5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5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5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5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5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5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5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5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5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5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5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5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5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5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5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5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5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5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5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5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5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5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5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5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5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5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5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5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5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5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5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5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5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5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5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5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5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5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5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5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5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5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5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5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5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5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5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5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5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5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5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5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5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5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5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5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5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5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5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5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5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5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5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5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5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5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5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5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5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5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5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5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5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5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5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5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5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5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5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5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5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5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5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5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5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5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5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5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5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5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5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5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5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5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5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5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5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5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5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5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5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5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5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5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5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5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5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5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5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5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5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5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5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5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5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5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5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5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5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5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5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5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5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5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5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5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5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5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5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5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5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5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5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5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5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5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5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5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5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5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5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5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5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5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5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5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5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5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5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5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5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5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5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5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5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5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5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5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5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5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5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5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5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5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5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5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5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5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5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5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5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5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5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5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5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5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5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5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5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5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5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5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5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5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5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5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5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5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5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5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5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5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5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5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5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5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5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5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5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5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5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5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5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5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5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5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5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5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5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5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5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5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5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5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5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5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5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5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5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5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5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5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5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5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5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5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5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5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5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5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5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5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5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5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5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5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5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5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5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5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5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5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5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5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5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5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5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5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5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5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5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5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5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5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5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5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5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5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5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5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5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5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5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5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5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5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5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5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5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5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5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5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5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5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5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5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5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5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5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5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5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5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5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5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5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5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5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5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5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5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5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5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5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5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5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5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5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5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5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5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5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5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5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5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5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5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5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5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5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5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5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5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5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5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5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5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5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5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5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5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5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5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5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5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5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5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5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5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5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5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5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5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5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5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5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5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5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5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5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5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5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5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5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5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5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5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5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5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5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5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5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5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5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5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5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5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5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5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5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5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5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5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5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5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5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5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5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5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5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5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5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5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5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5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5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5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5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5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5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5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5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5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5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5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5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5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5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5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5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5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5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5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5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5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5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5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5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5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5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5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5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5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5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5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5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5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5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5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5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5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5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5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5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5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5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5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5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5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5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5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5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5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5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5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5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5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5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5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5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5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5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5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5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5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5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5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5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5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5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5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5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5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5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5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5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5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5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5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5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5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5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5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5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5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5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5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5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5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5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5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5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5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5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5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5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5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5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5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5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5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5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5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5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5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5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5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5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5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5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5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5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5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5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5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5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5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5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5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5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5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5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5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5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5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5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5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5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5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5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5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5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5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5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5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5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5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5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5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5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5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5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5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5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5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5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5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5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5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5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5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5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5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5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5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5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5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5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5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5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5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5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5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5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5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5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5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5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5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5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5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5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5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5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5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5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5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5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5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5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5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5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5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5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5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5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5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5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5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5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5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5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5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5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5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5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5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5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5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5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5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5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5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5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5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5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5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5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5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5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5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5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5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5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5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5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5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5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5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5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5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5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5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5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5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5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5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5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5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5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5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5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5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5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5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5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5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5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5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5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5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5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5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5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5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5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5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5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5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5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5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5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5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5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5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5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5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5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5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5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5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5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5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5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5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5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5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5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5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5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5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5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5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5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5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5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5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5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5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5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5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5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5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5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5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5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5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5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5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5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5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5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5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5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5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5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5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5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5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5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5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5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5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5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5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5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5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5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5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5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5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5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5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5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5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5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5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5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5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5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5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5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5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5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5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5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5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5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5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5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5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5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5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5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5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5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5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5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5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5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5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5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5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5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5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5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5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5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5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5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5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5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5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5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5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5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5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5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5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5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5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5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5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5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5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5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5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5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5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5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5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5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5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5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5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5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5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5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5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5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5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5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5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5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5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5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5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5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5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5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5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5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5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5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5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5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5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5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5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5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5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5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5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5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5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5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5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5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5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5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5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5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5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5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5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5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5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5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5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5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5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5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5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5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5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5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5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5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5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5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5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5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5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5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5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5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5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5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5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5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5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5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5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5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5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5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5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5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5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5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5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5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5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5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5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5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5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5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5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5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5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5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5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5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5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5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5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5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5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5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5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5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5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34" zoomScale="80" zoomScaleNormal="80" workbookViewId="0">
      <selection activeCell="S46" sqref="C46:S47"/>
    </sheetView>
  </sheetViews>
  <sheetFormatPr defaultColWidth="10.09765625" defaultRowHeight="15" customHeight="1" x14ac:dyDescent="0.5"/>
  <cols>
    <col min="1" max="1" width="4.8984375" style="45" customWidth="1"/>
    <col min="2" max="2" width="5.3984375" style="45" customWidth="1"/>
    <col min="3" max="3" width="5.09765625" style="45" customWidth="1"/>
    <col min="4" max="4" width="7.69921875" style="45" customWidth="1"/>
    <col min="5" max="5" width="27.69921875" style="45" customWidth="1"/>
    <col min="6" max="6" width="9.09765625" style="45" customWidth="1"/>
    <col min="7" max="7" width="2" style="45" hidden="1" customWidth="1"/>
    <col min="8" max="8" width="13.59765625" style="45" customWidth="1"/>
    <col min="9" max="9" width="4.3984375" style="45" customWidth="1"/>
    <col min="10" max="10" width="14.3984375" style="45" customWidth="1"/>
    <col min="11" max="11" width="4.3984375" style="45" customWidth="1"/>
    <col min="12" max="12" width="13.59765625" style="45" customWidth="1"/>
    <col min="13" max="13" width="2.3984375" style="45" customWidth="1"/>
    <col min="14" max="14" width="13.59765625" style="45" customWidth="1"/>
    <col min="15" max="15" width="4.3984375" style="45" customWidth="1"/>
    <col min="16" max="16" width="13.59765625" style="45" customWidth="1"/>
    <col min="17" max="17" width="3" style="45" hidden="1" customWidth="1"/>
    <col min="18" max="18" width="4" style="45" customWidth="1"/>
    <col min="19" max="19" width="14.19921875" style="45" customWidth="1"/>
    <col min="20" max="31" width="9.09765625" style="45" customWidth="1"/>
    <col min="32" max="16384" width="10.09765625" style="45"/>
  </cols>
  <sheetData>
    <row r="1" spans="1:31" ht="19.5" customHeight="1" x14ac:dyDescent="0.5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5">
      <c r="A2" s="39"/>
      <c r="B2" s="90" t="s">
        <v>0</v>
      </c>
      <c r="C2" s="91"/>
      <c r="D2" s="91"/>
      <c r="E2" s="91"/>
      <c r="F2" s="92"/>
      <c r="G2" s="56"/>
      <c r="H2" s="100" t="s">
        <v>85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5">
      <c r="A3" s="39"/>
      <c r="B3" s="90" t="str">
        <f>ฉบับนักเรียน!A3</f>
        <v>นางสาวบุณฑริกา ไวยธัญกิจ  นางสาวนัทมน ปาลวัฒน์</v>
      </c>
      <c r="C3" s="91"/>
      <c r="D3" s="91"/>
      <c r="E3" s="91"/>
      <c r="F3" s="92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5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55000000000000004">
      <c r="A5" s="50"/>
      <c r="B5" s="20" t="s">
        <v>66</v>
      </c>
      <c r="C5" s="43" t="str">
        <f>ฉบับครู!B5</f>
        <v>3/6</v>
      </c>
      <c r="D5" s="48">
        <f>ฉบับนักเรียน!C5</f>
        <v>44846</v>
      </c>
      <c r="E5" s="51" t="str">
        <f>ฉบับนักเรียน!D5</f>
        <v>เด็กชายกิตติยากร  ณ พึ่งบุญ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55000000000000004">
      <c r="A6" s="50"/>
      <c r="B6" s="20" t="s">
        <v>13</v>
      </c>
      <c r="C6" s="43" t="str">
        <f>ฉบับครู!B6</f>
        <v>3/6</v>
      </c>
      <c r="D6" s="48">
        <f>ฉบับนักเรียน!C6</f>
        <v>44847</v>
      </c>
      <c r="E6" s="51" t="str">
        <f>ฉบับนักเรียน!D6</f>
        <v>เด็กชายคงกพันธ์  คงทน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55000000000000004">
      <c r="A7" s="50"/>
      <c r="B7" s="20" t="s">
        <v>14</v>
      </c>
      <c r="C7" s="43" t="str">
        <f>ฉบับครู!B7</f>
        <v>3/6</v>
      </c>
      <c r="D7" s="48">
        <f>ฉบับนักเรียน!C7</f>
        <v>44848</v>
      </c>
      <c r="E7" s="51" t="str">
        <f>ฉบับนักเรียน!D7</f>
        <v>เด็กชายชยางกูร  พิจารณา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55000000000000004">
      <c r="A8" s="50"/>
      <c r="B8" s="20" t="s">
        <v>15</v>
      </c>
      <c r="C8" s="43" t="str">
        <f>ฉบับครู!B8</f>
        <v>3/6</v>
      </c>
      <c r="D8" s="48">
        <f>ฉบับนักเรียน!C8</f>
        <v>44849</v>
      </c>
      <c r="E8" s="51" t="str">
        <f>ฉบับนักเรียน!D8</f>
        <v>เด็กชายชินวุฒิ  นัยสุภาพ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55000000000000004">
      <c r="A9" s="50"/>
      <c r="B9" s="20" t="s">
        <v>16</v>
      </c>
      <c r="C9" s="43" t="str">
        <f>ฉบับครู!B9</f>
        <v>3/6</v>
      </c>
      <c r="D9" s="48">
        <f>ฉบับนักเรียน!C9</f>
        <v>44850</v>
      </c>
      <c r="E9" s="51" t="str">
        <f>ฉบับนักเรียน!D9</f>
        <v>เด็กชายณัฐกิตติ์  วิเศษโวหาร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55000000000000004">
      <c r="A10" s="50"/>
      <c r="B10" s="20" t="s">
        <v>17</v>
      </c>
      <c r="C10" s="43" t="str">
        <f>ฉบับครู!B10</f>
        <v>3/6</v>
      </c>
      <c r="D10" s="48">
        <f>ฉบับนักเรียน!C10</f>
        <v>44851</v>
      </c>
      <c r="E10" s="51" t="str">
        <f>ฉบับนักเรียน!D10</f>
        <v>เด็กชายแทนคุณ  เอี่ยมอรกุล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55000000000000004">
      <c r="A11" s="50"/>
      <c r="B11" s="20" t="s">
        <v>18</v>
      </c>
      <c r="C11" s="43" t="str">
        <f>ฉบับครู!B11</f>
        <v>3/6</v>
      </c>
      <c r="D11" s="48">
        <f>ฉบับนักเรียน!C11</f>
        <v>44852</v>
      </c>
      <c r="E11" s="51" t="str">
        <f>ฉบับนักเรียน!D11</f>
        <v>เด็กชายธนพล  เพ็ญสุข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55000000000000004">
      <c r="A12" s="50"/>
      <c r="B12" s="20" t="s">
        <v>19</v>
      </c>
      <c r="C12" s="43" t="str">
        <f>ฉบับครู!B12</f>
        <v>3/6</v>
      </c>
      <c r="D12" s="48">
        <f>ฉบับนักเรียน!C12</f>
        <v>44853</v>
      </c>
      <c r="E12" s="51" t="str">
        <f>ฉบับนักเรียน!D12</f>
        <v>เด็กชายธราเทพ  ทำเอี่ยม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55000000000000004">
      <c r="A13" s="50"/>
      <c r="B13" s="20" t="s">
        <v>20</v>
      </c>
      <c r="C13" s="43" t="str">
        <f>ฉบับครู!B13</f>
        <v>3/6</v>
      </c>
      <c r="D13" s="48">
        <f>ฉบับนักเรียน!C13</f>
        <v>44854</v>
      </c>
      <c r="E13" s="51" t="str">
        <f>ฉบับนักเรียน!D13</f>
        <v>เด็กชายธีรวิชญ์  จันทร์น่วม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55000000000000004">
      <c r="A14" s="50"/>
      <c r="B14" s="20" t="s">
        <v>21</v>
      </c>
      <c r="C14" s="43" t="str">
        <f>ฉบับครู!B14</f>
        <v>3/6</v>
      </c>
      <c r="D14" s="48">
        <f>ฉบับนักเรียน!C14</f>
        <v>44855</v>
      </c>
      <c r="E14" s="51" t="str">
        <f>ฉบับนักเรียน!D14</f>
        <v>เด็กชายนิติชัย  แซ่เตีย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55000000000000004">
      <c r="A15" s="50"/>
      <c r="B15" s="20" t="s">
        <v>22</v>
      </c>
      <c r="C15" s="43" t="str">
        <f>ฉบับครู!B15</f>
        <v>3/6</v>
      </c>
      <c r="D15" s="48">
        <f>ฉบับนักเรียน!C15</f>
        <v>44856</v>
      </c>
      <c r="E15" s="51" t="str">
        <f>ฉบับนักเรียน!D15</f>
        <v>เด็กชายพงษ์นภัทร  นิ่มนวล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55000000000000004">
      <c r="A16" s="50"/>
      <c r="B16" s="20" t="s">
        <v>23</v>
      </c>
      <c r="C16" s="43" t="str">
        <f>ฉบับครู!B16</f>
        <v>3/6</v>
      </c>
      <c r="D16" s="48">
        <f>ฉบับนักเรียน!C16</f>
        <v>44857</v>
      </c>
      <c r="E16" s="51" t="str">
        <f>ฉบับนักเรียน!D16</f>
        <v>เด็กชายพิพัฒน์  ดุสงัด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55000000000000004">
      <c r="A17" s="50"/>
      <c r="B17" s="20" t="s">
        <v>24</v>
      </c>
      <c r="C17" s="43" t="str">
        <f>ฉบับครู!B17</f>
        <v>3/6</v>
      </c>
      <c r="D17" s="48">
        <f>ฉบับนักเรียน!C17</f>
        <v>44858</v>
      </c>
      <c r="E17" s="51" t="str">
        <f>ฉบับนักเรียน!D17</f>
        <v>เด็กชายเพิ่มพล  เอกสันติ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55000000000000004">
      <c r="A18" s="50"/>
      <c r="B18" s="20" t="s">
        <v>25</v>
      </c>
      <c r="C18" s="43" t="str">
        <f>ฉบับครู!B18</f>
        <v>3/6</v>
      </c>
      <c r="D18" s="48">
        <f>ฉบับนักเรียน!C18</f>
        <v>44859</v>
      </c>
      <c r="E18" s="51" t="str">
        <f>ฉบับนักเรียน!D18</f>
        <v>เด็กชายโพธิพงษ์    กล่าวแล้ว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55000000000000004">
      <c r="A19" s="50"/>
      <c r="B19" s="20" t="s">
        <v>26</v>
      </c>
      <c r="C19" s="43" t="str">
        <f>ฉบับครู!B19</f>
        <v>3/6</v>
      </c>
      <c r="D19" s="48">
        <f>ฉบับนักเรียน!C19</f>
        <v>44860</v>
      </c>
      <c r="E19" s="51" t="str">
        <f>ฉบับนักเรียน!D19</f>
        <v>เด็กชายภีระภัทร  พันธะนาม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55000000000000004">
      <c r="A20" s="50"/>
      <c r="B20" s="20" t="s">
        <v>27</v>
      </c>
      <c r="C20" s="43" t="str">
        <f>ฉบับครู!B20</f>
        <v>3/6</v>
      </c>
      <c r="D20" s="48">
        <f>ฉบับนักเรียน!C20</f>
        <v>44861</v>
      </c>
      <c r="E20" s="51" t="str">
        <f>ฉบับนักเรียน!D20</f>
        <v>เด็กชายวชิรวิทย์  ทึกทา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55000000000000004">
      <c r="A21" s="50"/>
      <c r="B21" s="20" t="s">
        <v>28</v>
      </c>
      <c r="C21" s="43" t="str">
        <f>ฉบับครู!B21</f>
        <v>3/6</v>
      </c>
      <c r="D21" s="48">
        <f>ฉบับนักเรียน!C21</f>
        <v>44862</v>
      </c>
      <c r="E21" s="51" t="str">
        <f>ฉบับนักเรียน!D21</f>
        <v>เด็กชายศุภพล  คำไฮ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55000000000000004">
      <c r="A22" s="50"/>
      <c r="B22" s="20" t="s">
        <v>29</v>
      </c>
      <c r="C22" s="43" t="str">
        <f>ฉบับครู!B22</f>
        <v>3/6</v>
      </c>
      <c r="D22" s="48">
        <f>ฉบับนักเรียน!C22</f>
        <v>44863</v>
      </c>
      <c r="E22" s="51" t="str">
        <f>ฉบับนักเรียน!D22</f>
        <v>เด็กชายศุภฤกษ์  สร้อยรักษ์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55000000000000004">
      <c r="A23" s="50"/>
      <c r="B23" s="20" t="s">
        <v>30</v>
      </c>
      <c r="C23" s="43" t="str">
        <f>ฉบับครู!B23</f>
        <v>3/6</v>
      </c>
      <c r="D23" s="48">
        <f>ฉบับนักเรียน!C23</f>
        <v>44864</v>
      </c>
      <c r="E23" s="51" t="str">
        <f>ฉบับนักเรียน!D23</f>
        <v>เด็กชายศุภวิชญ์  ศรีเมือง</v>
      </c>
      <c r="F23" s="25" t="str">
        <f>ฉบับนักเรียน!E23</f>
        <v>หญิง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55000000000000004">
      <c r="A24" s="50"/>
      <c r="B24" s="20" t="s">
        <v>31</v>
      </c>
      <c r="C24" s="43" t="str">
        <f>ฉบับครู!B24</f>
        <v>3/6</v>
      </c>
      <c r="D24" s="48">
        <f>ฉบับนักเรียน!C24</f>
        <v>44865</v>
      </c>
      <c r="E24" s="51" t="str">
        <f>ฉบับนักเรียน!D24</f>
        <v>นางสาวกฤตยา  แตงอ่อน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55000000000000004">
      <c r="A25" s="50"/>
      <c r="B25" s="20" t="s">
        <v>32</v>
      </c>
      <c r="C25" s="43" t="str">
        <f>ฉบับครู!B25</f>
        <v>3/6</v>
      </c>
      <c r="D25" s="48">
        <f>ฉบับนักเรียน!C25</f>
        <v>44866</v>
      </c>
      <c r="E25" s="51" t="str">
        <f>ฉบับนักเรียน!D25</f>
        <v>เด็กหญิงกุลภัสสรณ์  เปลี่ยนสมัย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55000000000000004">
      <c r="A26" s="50"/>
      <c r="B26" s="20" t="s">
        <v>33</v>
      </c>
      <c r="C26" s="43" t="str">
        <f>ฉบับครู!B26</f>
        <v>3/6</v>
      </c>
      <c r="D26" s="48">
        <f>ฉบับนักเรียน!C26</f>
        <v>44867</v>
      </c>
      <c r="E26" s="51" t="str">
        <f>ฉบับนักเรียน!D26</f>
        <v>เด็กหญิงชลธิชา  พิมพิลา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55000000000000004">
      <c r="A27" s="50"/>
      <c r="B27" s="20" t="s">
        <v>34</v>
      </c>
      <c r="C27" s="43" t="str">
        <f>ฉบับครู!B27</f>
        <v>3/6</v>
      </c>
      <c r="D27" s="48">
        <f>ฉบับนักเรียน!C27</f>
        <v>44868</v>
      </c>
      <c r="E27" s="51" t="str">
        <f>ฉบับนักเรียน!D27</f>
        <v>เด็กหญิงชิดชนก  บัวแก้ว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5">
      <c r="A28" s="39"/>
      <c r="B28" s="20" t="s">
        <v>35</v>
      </c>
      <c r="C28" s="43" t="str">
        <f>ฉบับครู!B28</f>
        <v>3/6</v>
      </c>
      <c r="D28" s="48">
        <f>ฉบับนักเรียน!C28</f>
        <v>44869</v>
      </c>
      <c r="E28" s="51" t="str">
        <f>ฉบับนักเรียน!D28</f>
        <v>เด็กหญิงชุติกาญจน์  คำทอง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5">
      <c r="A29" s="39"/>
      <c r="B29" s="20" t="s">
        <v>36</v>
      </c>
      <c r="C29" s="43" t="str">
        <f>ฉบับครู!B29</f>
        <v>3/6</v>
      </c>
      <c r="D29" s="48">
        <f>ฉบับนักเรียน!C29</f>
        <v>44870</v>
      </c>
      <c r="E29" s="51" t="str">
        <f>ฉบับนักเรียน!D29</f>
        <v>เด็กหญิงณัฐณิชา  ป้องศรี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5">
      <c r="A30" s="39"/>
      <c r="B30" s="20" t="s">
        <v>37</v>
      </c>
      <c r="C30" s="43" t="str">
        <f>ฉบับครู!B30</f>
        <v>3/6</v>
      </c>
      <c r="D30" s="48">
        <f>ฉบับนักเรียน!C30</f>
        <v>44871</v>
      </c>
      <c r="E30" s="51" t="str">
        <f>ฉบับนักเรียน!D30</f>
        <v>เด็กหญิงณัทธิดา  โพชฌงค์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5">
      <c r="A31" s="39"/>
      <c r="B31" s="20" t="s">
        <v>38</v>
      </c>
      <c r="C31" s="43" t="str">
        <f>ฉบับครู!B31</f>
        <v>3/6</v>
      </c>
      <c r="D31" s="48">
        <f>ฉบับนักเรียน!C31</f>
        <v>44872</v>
      </c>
      <c r="E31" s="51" t="str">
        <f>ฉบับนักเรียน!D31</f>
        <v>เด็กหญิงธนิดา  มังคละ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5">
      <c r="A32" s="39"/>
      <c r="B32" s="20" t="s">
        <v>39</v>
      </c>
      <c r="C32" s="43" t="str">
        <f>ฉบับครู!B32</f>
        <v>3/6</v>
      </c>
      <c r="D32" s="48">
        <f>ฉบับนักเรียน!C32</f>
        <v>44873</v>
      </c>
      <c r="E32" s="51" t="str">
        <f>ฉบับนักเรียน!D32</f>
        <v>เด็กหญิงธัญญพัทธ์  อนุสิ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5">
      <c r="A33" s="39"/>
      <c r="B33" s="20" t="s">
        <v>40</v>
      </c>
      <c r="C33" s="43" t="str">
        <f>ฉบับครู!B33</f>
        <v>3/6</v>
      </c>
      <c r="D33" s="48">
        <f>ฉบับนักเรียน!C33</f>
        <v>44875</v>
      </c>
      <c r="E33" s="51" t="str">
        <f>ฉบับนักเรียน!D33</f>
        <v>เด็กหญิงนงนภัส  เอี่ยมป้อ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5">
      <c r="A34" s="39"/>
      <c r="B34" s="20" t="s">
        <v>41</v>
      </c>
      <c r="C34" s="43" t="str">
        <f>ฉบับครู!B34</f>
        <v>3/6</v>
      </c>
      <c r="D34" s="48">
        <f>ฉบับนักเรียน!C34</f>
        <v>44876</v>
      </c>
      <c r="E34" s="51" t="str">
        <f>ฉบับนักเรียน!D34</f>
        <v>เด็กหญิงนพวรรณ  สายงาม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5">
      <c r="A35" s="39"/>
      <c r="B35" s="20" t="s">
        <v>42</v>
      </c>
      <c r="C35" s="43" t="str">
        <f>ฉบับครู!B35</f>
        <v>3/6</v>
      </c>
      <c r="D35" s="48">
        <f>ฉบับนักเรียน!C35</f>
        <v>44877</v>
      </c>
      <c r="E35" s="51" t="str">
        <f>ฉบับนักเรียน!D35</f>
        <v>เด็กหญิงประภาภัทร  ปานถม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5">
      <c r="A36" s="39"/>
      <c r="B36" s="20" t="s">
        <v>43</v>
      </c>
      <c r="C36" s="43" t="str">
        <f>ฉบับครู!B36</f>
        <v>3/6</v>
      </c>
      <c r="D36" s="48">
        <f>ฉบับนักเรียน!C36</f>
        <v>44878</v>
      </c>
      <c r="E36" s="51" t="str">
        <f>ฉบับนักเรียน!D36</f>
        <v>เด็กหญิงปิ่นประภา  แก้วปัญญา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5">
      <c r="A37" s="39"/>
      <c r="B37" s="20" t="s">
        <v>44</v>
      </c>
      <c r="C37" s="43" t="str">
        <f>ฉบับครู!B37</f>
        <v>3/6</v>
      </c>
      <c r="D37" s="48">
        <f>ฉบับนักเรียน!C37</f>
        <v>44879</v>
      </c>
      <c r="E37" s="51" t="str">
        <f>ฉบับนักเรียน!D37</f>
        <v>เด็กหญิงปิ่นเพชร  หวานจิตร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5">
      <c r="A38" s="39"/>
      <c r="B38" s="20" t="s">
        <v>45</v>
      </c>
      <c r="C38" s="43" t="str">
        <f>ฉบับครู!B38</f>
        <v>3/6</v>
      </c>
      <c r="D38" s="48">
        <f>ฉบับนักเรียน!C38</f>
        <v>44880</v>
      </c>
      <c r="E38" s="51" t="str">
        <f>ฉบับนักเรียน!D38</f>
        <v>เด็กหญิงพรไพลิน  แสนสุด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5">
      <c r="A39" s="39"/>
      <c r="B39" s="20" t="s">
        <v>46</v>
      </c>
      <c r="C39" s="43" t="str">
        <f>ฉบับครู!B39</f>
        <v>3/6</v>
      </c>
      <c r="D39" s="48">
        <f>ฉบับนักเรียน!C39</f>
        <v>44881</v>
      </c>
      <c r="E39" s="51" t="str">
        <f>ฉบับนักเรียน!D39</f>
        <v>เด็กหญิงพิชชาภา  ขำโชติ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5">
      <c r="A40" s="39"/>
      <c r="B40" s="20" t="s">
        <v>47</v>
      </c>
      <c r="C40" s="43" t="str">
        <f>ฉบับครู!B40</f>
        <v>3/6</v>
      </c>
      <c r="D40" s="48">
        <f>ฉบับนักเรียน!C40</f>
        <v>44882</v>
      </c>
      <c r="E40" s="51" t="str">
        <f>ฉบับนักเรียน!D40</f>
        <v>เด็กหญิงพิชฎา  กันทะเนตร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5">
      <c r="A41" s="39"/>
      <c r="B41" s="20" t="s">
        <v>48</v>
      </c>
      <c r="C41" s="43" t="str">
        <f>ฉบับครู!B41</f>
        <v>3/6</v>
      </c>
      <c r="D41" s="48">
        <f>ฉบับนักเรียน!C41</f>
        <v>44883</v>
      </c>
      <c r="E41" s="51" t="str">
        <f>ฉบับนักเรียน!D41</f>
        <v>เด็กหญิงพิมพิศา  มีจิตต์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5">
      <c r="A42" s="39"/>
      <c r="B42" s="20" t="s">
        <v>49</v>
      </c>
      <c r="C42" s="43" t="str">
        <f>ฉบับครู!B42</f>
        <v>3/6</v>
      </c>
      <c r="D42" s="48">
        <f>ฉบับนักเรียน!C42</f>
        <v>44884</v>
      </c>
      <c r="E42" s="51" t="str">
        <f>ฉบับนักเรียน!D42</f>
        <v>เด็กหญิงลลิตา  พิมพ์ปรุ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5">
      <c r="A43" s="39"/>
      <c r="B43" s="20" t="s">
        <v>50</v>
      </c>
      <c r="C43" s="43" t="str">
        <f>ฉบับครู!B43</f>
        <v>3/6</v>
      </c>
      <c r="D43" s="48">
        <f>ฉบับนักเรียน!C43</f>
        <v>44885</v>
      </c>
      <c r="E43" s="51" t="str">
        <f>ฉบับนักเรียน!D43</f>
        <v>เด็กหญิงวราลี  รักษิตานนท์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5">
      <c r="A44" s="39"/>
      <c r="B44" s="20" t="s">
        <v>51</v>
      </c>
      <c r="C44" s="43" t="str">
        <f>ฉบับครู!B44</f>
        <v>3/6</v>
      </c>
      <c r="D44" s="48">
        <f>ฉบับนักเรียน!C44</f>
        <v>44886</v>
      </c>
      <c r="E44" s="51" t="str">
        <f>ฉบับนักเรียน!D44</f>
        <v>เด็กหญิงสุรัตน์สวดี  จักรมุณี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5">
      <c r="A45" s="39"/>
      <c r="B45" s="20" t="s">
        <v>52</v>
      </c>
      <c r="C45" s="43" t="str">
        <f>ฉบับครู!B45</f>
        <v>3/6</v>
      </c>
      <c r="D45" s="48">
        <f>ฉบับนักเรียน!C45</f>
        <v>44887</v>
      </c>
      <c r="E45" s="51" t="str">
        <f>ฉบับนักเรียน!D45</f>
        <v>เด็กหญิงวิไลวรรณ  วะลัยใจ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5">
      <c r="A46" s="39"/>
      <c r="B46" s="20" t="s">
        <v>53</v>
      </c>
      <c r="C46" s="43" t="str">
        <f>ฉบับครู!B46</f>
        <v>3/6</v>
      </c>
      <c r="D46" s="48">
        <f>ฉบับนักเรียน!C46</f>
        <v>44888</v>
      </c>
      <c r="E46" s="51" t="str">
        <f>ฉบับนักเรียน!D46</f>
        <v>เด็กหญิงศศินันท์  โหประพัฒน์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5">
      <c r="A47" s="39"/>
      <c r="B47" s="20" t="s">
        <v>54</v>
      </c>
      <c r="C47" s="43" t="str">
        <f>ฉบับครู!B47</f>
        <v>3/6</v>
      </c>
      <c r="D47" s="48">
        <f>ฉบับนักเรียน!C47</f>
        <v>44889</v>
      </c>
      <c r="E47" s="51" t="str">
        <f>ฉบับนักเรียน!D47</f>
        <v>เด็กหญิงเอมอร  อ่อนส้มกริด</v>
      </c>
      <c r="F47" s="25" t="str">
        <f>ฉบับนักเรียน!E47</f>
        <v>หญิง</v>
      </c>
      <c r="G47" s="25">
        <f>ฉบับครู!AF47</f>
        <v>0</v>
      </c>
      <c r="H47" s="25" t="str">
        <f t="shared" ref="H47" si="16">IF(G47&lt;4,"ปกติ",IF(G47&lt;6,"เสี่ยง","มีปัญหา"))</f>
        <v>ปกติ</v>
      </c>
      <c r="I47" s="25">
        <f>ฉบับครู!AI47</f>
        <v>0</v>
      </c>
      <c r="J47" s="25" t="str">
        <f t="shared" ref="J47" si="17">IF(I47&lt;4,"ปกติ",IF(I47&lt;5,"เสี่ยง","มีปัญหา"))</f>
        <v>ปกติ</v>
      </c>
      <c r="K47" s="25">
        <f>ฉบับครู!AM47</f>
        <v>0</v>
      </c>
      <c r="L47" s="25" t="str">
        <f t="shared" ref="L47" si="18">IF(K47&lt;6,"ปกติ",IF(K47&lt;7,"เสี่ยง","มีปัญหา"))</f>
        <v>ปกติ</v>
      </c>
      <c r="M47" s="25">
        <f>ฉบับครู!AQ47</f>
        <v>0</v>
      </c>
      <c r="N47" s="25" t="str">
        <f t="shared" ref="N47" si="19">IF(M47&lt;5,"ปกติ",IF(M47&lt;6,"เสี่ยง","มีปัญหา"))</f>
        <v>ปกติ</v>
      </c>
      <c r="O47" s="25">
        <f>ฉบับครู!AS47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25">
        <f t="shared" ref="Q47" si="21">G47+I47+K47+M47</f>
        <v>0</v>
      </c>
      <c r="R47" s="25">
        <f t="shared" ref="R47" si="22">SUM(G47,I47,K47,M47)</f>
        <v>0</v>
      </c>
      <c r="S47" s="25" t="str">
        <f t="shared" ref="S47" si="23">IF(R47&lt;17,"ปกติ",IF(R47&lt;20,"เสี่ยง","มีปัญหา"))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5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5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5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5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5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5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5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5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5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5">
      <c r="A57" s="39"/>
      <c r="B57" s="39"/>
      <c r="C57" s="39"/>
      <c r="D57" s="44"/>
      <c r="E57" s="53" t="str">
        <f>report1!E57</f>
        <v>นางสาวบุณฑริกา ไวยธัญกิจ</v>
      </c>
      <c r="F57" s="39"/>
      <c r="G57" s="39"/>
      <c r="H57" s="39"/>
      <c r="I57" s="39"/>
      <c r="J57" s="39"/>
      <c r="K57" s="39"/>
      <c r="L57" s="39"/>
      <c r="M57" s="39"/>
      <c r="N57" s="87" t="str">
        <f>report1!N57</f>
        <v>นางสาวนัทมน ปาลวัฒน์</v>
      </c>
      <c r="O57" s="88"/>
      <c r="P57" s="88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5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7" t="str">
        <f>report1!N58</f>
        <v>ครูที่ปรึกษา</v>
      </c>
      <c r="O58" s="88"/>
      <c r="P58" s="88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5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5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5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5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5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5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5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5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5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5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5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5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5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5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5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5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5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5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5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5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5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5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5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5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5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5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5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5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5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5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5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5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5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5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5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5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5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5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5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5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5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5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5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5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5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5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5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5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5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5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5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5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5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5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5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5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5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5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5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5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5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5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5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5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5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5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5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5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5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5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5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5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5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5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5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5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5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5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5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5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5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5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5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5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5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5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5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5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5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5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5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5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5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5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5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5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5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5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5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5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5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5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5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5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5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5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5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5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5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5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5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5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5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5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5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5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5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5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5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5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5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5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5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5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5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5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5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5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5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5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5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5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5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5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5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5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5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5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5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5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5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5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5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5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5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5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5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5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5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5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5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5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5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5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5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5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5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5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5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5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5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5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5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5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5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5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5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5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5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5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5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5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5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5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5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5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5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5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5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5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5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5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5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5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5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5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5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5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5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5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5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5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5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5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5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5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5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5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5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5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5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5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5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5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5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5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5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5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5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5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5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5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5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5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5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5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5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5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5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5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5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5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5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5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5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5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5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5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5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5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5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5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5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5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5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5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5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5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5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5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5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5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5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5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5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5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5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5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5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5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5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5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5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5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5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5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5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5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5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5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5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5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5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5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5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5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5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5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5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5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5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5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5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5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5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5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5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5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5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5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5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5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5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5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5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5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5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5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5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5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5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5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5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5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5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5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5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5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5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5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5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5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5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5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5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5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5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5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5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5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5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5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5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5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5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5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5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5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5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5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5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5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5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5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5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5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5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5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5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5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5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5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5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5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5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5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5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5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5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5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5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5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5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5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5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5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5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5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5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5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5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5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5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5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5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5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5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5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5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5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5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5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5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5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5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5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5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5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5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5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5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5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5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5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5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5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5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5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5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5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5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5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5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5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5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5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5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5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5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5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5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5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5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5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5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5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5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5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5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5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5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5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5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5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5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5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5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5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5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5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5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5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5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5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5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5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5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5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5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5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5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5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5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5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5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5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5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5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5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5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5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5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5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5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5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5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5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5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5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5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5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5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5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5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5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5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5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5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5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5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5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5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5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5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5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5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5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5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5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5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5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5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5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5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5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5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5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5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5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5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5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5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5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5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5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5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5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5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5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5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5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5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5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5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5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5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5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5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5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5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5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5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5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5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5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5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5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5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5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5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5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5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5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5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5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5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5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5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5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5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5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5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5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5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5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5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5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5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5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5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5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5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5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5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5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5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5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5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5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5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5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5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5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5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5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5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5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5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5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5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5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5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5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5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5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5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5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5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5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5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5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5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5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5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5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5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5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5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5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5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5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5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5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5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5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5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5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5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5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5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5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5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5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5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5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5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5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5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5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5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5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5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5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5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5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5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5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5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5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5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5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5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5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5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5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5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5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5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5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5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5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5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5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5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5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5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5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5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5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5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5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5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5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5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5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5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5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5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5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5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5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5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5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5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5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5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5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5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5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5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5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5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5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5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5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5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5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5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5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5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5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5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5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5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5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5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5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5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5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5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5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5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5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5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5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5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5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5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5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5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5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5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5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5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5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5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5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5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5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5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5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5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5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5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5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5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5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5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5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5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5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5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5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5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5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5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5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5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5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5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5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5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5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5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5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5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5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5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5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5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5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5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5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5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5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5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5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5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5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5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5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5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5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5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5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5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5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5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5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5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5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5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5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5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5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5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5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5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5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5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5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5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5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5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5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5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5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5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5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5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5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5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5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5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5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5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5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5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5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5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5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5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5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5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5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5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5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5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5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5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5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5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5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5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5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5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5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5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5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5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5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5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5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5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5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5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5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5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5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5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5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5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5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5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5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5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5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5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5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5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5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5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5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5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5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5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5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5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5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5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5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5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5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5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5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5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5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5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5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5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5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5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5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5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5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5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5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5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5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5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5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5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5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5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5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5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5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5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5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5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5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5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5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5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5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5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5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5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5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5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5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5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5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5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5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5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5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5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5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5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5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5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5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5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5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5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5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5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5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5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5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5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5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5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5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5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5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5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5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5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5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5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5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5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5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5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5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5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5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5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5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5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5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5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5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5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5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5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5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5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5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5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5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5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5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5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5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5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5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5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5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5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5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5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5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5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5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5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5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5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5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5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5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5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5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5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5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5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5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5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5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5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5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5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5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5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5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5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5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5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5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5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5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5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5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5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5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5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5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5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5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5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5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5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5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5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5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34" zoomScale="90" zoomScaleNormal="90" workbookViewId="0">
      <selection activeCell="C46" sqref="C46:S47"/>
    </sheetView>
  </sheetViews>
  <sheetFormatPr defaultColWidth="10.09765625" defaultRowHeight="15" customHeight="1" x14ac:dyDescent="0.5"/>
  <cols>
    <col min="1" max="1" width="4.19921875" style="45" customWidth="1"/>
    <col min="2" max="2" width="5.3984375" style="45" customWidth="1"/>
    <col min="3" max="3" width="5.09765625" style="45" customWidth="1"/>
    <col min="4" max="4" width="7.69921875" style="45" customWidth="1"/>
    <col min="5" max="5" width="27.69921875" style="45" customWidth="1"/>
    <col min="6" max="6" width="8" style="45" customWidth="1"/>
    <col min="7" max="7" width="4.3984375" style="45" hidden="1" customWidth="1"/>
    <col min="8" max="8" width="13.59765625" style="45" customWidth="1"/>
    <col min="9" max="9" width="4.3984375" style="45" hidden="1" customWidth="1"/>
    <col min="10" max="10" width="14.59765625" style="45" customWidth="1"/>
    <col min="11" max="11" width="4.3984375" style="45" hidden="1" customWidth="1"/>
    <col min="12" max="12" width="13.59765625" style="45" customWidth="1"/>
    <col min="13" max="13" width="3.8984375" style="45" hidden="1" customWidth="1"/>
    <col min="14" max="14" width="13.59765625" style="45" customWidth="1"/>
    <col min="15" max="15" width="4.3984375" style="45" hidden="1" customWidth="1"/>
    <col min="16" max="16" width="13.59765625" style="45" customWidth="1"/>
    <col min="17" max="18" width="4" style="45" hidden="1" customWidth="1"/>
    <col min="19" max="19" width="14.19921875" style="45" customWidth="1"/>
    <col min="20" max="31" width="9.09765625" style="45" customWidth="1"/>
    <col min="32" max="16384" width="10.09765625" style="45"/>
  </cols>
  <sheetData>
    <row r="1" spans="1:31" ht="19.5" customHeight="1" x14ac:dyDescent="0.5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5">
      <c r="A2" s="39"/>
      <c r="B2" s="90" t="s">
        <v>0</v>
      </c>
      <c r="C2" s="91"/>
      <c r="D2" s="91"/>
      <c r="E2" s="91"/>
      <c r="F2" s="92"/>
      <c r="G2" s="56"/>
      <c r="H2" s="100" t="s">
        <v>86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5">
      <c r="A3" s="39"/>
      <c r="B3" s="90" t="str">
        <f>ฉบับนักเรียน!A3</f>
        <v>นางสาวบุณฑริกา ไวยธัญกิจ  นางสาวนัทมน ปาลวัฒน์</v>
      </c>
      <c r="C3" s="91"/>
      <c r="D3" s="91"/>
      <c r="E3" s="91"/>
      <c r="F3" s="92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5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5">
      <c r="A5" s="39"/>
      <c r="B5" s="20" t="s">
        <v>66</v>
      </c>
      <c r="C5" s="43" t="str">
        <f>ฉบับครู!B5</f>
        <v>3/6</v>
      </c>
      <c r="D5" s="74">
        <f>ฉบับนักเรียน!C5</f>
        <v>44846</v>
      </c>
      <c r="E5" s="41" t="str">
        <f>ฉบับนักเรียน!D5</f>
        <v>เด็กชายกิตติยากร  ณ พึ่งบุญ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5">
      <c r="A6" s="39"/>
      <c r="B6" s="20" t="s">
        <v>13</v>
      </c>
      <c r="C6" s="43" t="str">
        <f>ฉบับครู!B6</f>
        <v>3/6</v>
      </c>
      <c r="D6" s="74">
        <f>ฉบับนักเรียน!C6</f>
        <v>44847</v>
      </c>
      <c r="E6" s="41" t="str">
        <f>ฉบับนักเรียน!D6</f>
        <v>เด็กชายคงกพันธ์  คงทน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5">
      <c r="A7" s="39"/>
      <c r="B7" s="20" t="s">
        <v>14</v>
      </c>
      <c r="C7" s="43" t="str">
        <f>ฉบับครู!B7</f>
        <v>3/6</v>
      </c>
      <c r="D7" s="74">
        <f>ฉบับนักเรียน!C7</f>
        <v>44848</v>
      </c>
      <c r="E7" s="41" t="str">
        <f>ฉบับนักเรียน!D7</f>
        <v>เด็กชายชยางกูร  พิจารณา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5">
      <c r="A8" s="39"/>
      <c r="B8" s="20" t="s">
        <v>15</v>
      </c>
      <c r="C8" s="43" t="str">
        <f>ฉบับครู!B8</f>
        <v>3/6</v>
      </c>
      <c r="D8" s="74">
        <f>ฉบับนักเรียน!C8</f>
        <v>44849</v>
      </c>
      <c r="E8" s="41" t="str">
        <f>ฉบับนักเรียน!D8</f>
        <v>เด็กชายชินวุฒิ  นัยสุภาพ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5">
      <c r="A9" s="39"/>
      <c r="B9" s="20" t="s">
        <v>16</v>
      </c>
      <c r="C9" s="43" t="str">
        <f>ฉบับครู!B9</f>
        <v>3/6</v>
      </c>
      <c r="D9" s="74">
        <f>ฉบับนักเรียน!C9</f>
        <v>44850</v>
      </c>
      <c r="E9" s="41" t="str">
        <f>ฉบับนักเรียน!D9</f>
        <v>เด็กชายณัฐกิตติ์  วิเศษโวหาร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5">
      <c r="A10" s="39"/>
      <c r="B10" s="20" t="s">
        <v>17</v>
      </c>
      <c r="C10" s="43" t="str">
        <f>ฉบับครู!B10</f>
        <v>3/6</v>
      </c>
      <c r="D10" s="74">
        <f>ฉบับนักเรียน!C10</f>
        <v>44851</v>
      </c>
      <c r="E10" s="41" t="str">
        <f>ฉบับนักเรียน!D10</f>
        <v>เด็กชายแทนคุณ  เอี่ยมอรกุล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5">
      <c r="A11" s="39"/>
      <c r="B11" s="20" t="s">
        <v>18</v>
      </c>
      <c r="C11" s="43" t="str">
        <f>ฉบับครู!B11</f>
        <v>3/6</v>
      </c>
      <c r="D11" s="74">
        <f>ฉบับนักเรียน!C11</f>
        <v>44852</v>
      </c>
      <c r="E11" s="41" t="str">
        <f>ฉบับนักเรียน!D11</f>
        <v>เด็กชายธนพล  เพ็ญสุข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5">
      <c r="A12" s="39"/>
      <c r="B12" s="20" t="s">
        <v>19</v>
      </c>
      <c r="C12" s="43" t="str">
        <f>ฉบับครู!B12</f>
        <v>3/6</v>
      </c>
      <c r="D12" s="74">
        <f>ฉบับนักเรียน!C12</f>
        <v>44853</v>
      </c>
      <c r="E12" s="41" t="str">
        <f>ฉบับนักเรียน!D12</f>
        <v>เด็กชายธราเทพ  ทำเอี่ยม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5">
      <c r="A13" s="39"/>
      <c r="B13" s="20" t="s">
        <v>20</v>
      </c>
      <c r="C13" s="43" t="str">
        <f>ฉบับครู!B13</f>
        <v>3/6</v>
      </c>
      <c r="D13" s="74">
        <f>ฉบับนักเรียน!C13</f>
        <v>44854</v>
      </c>
      <c r="E13" s="41" t="str">
        <f>ฉบับนักเรียน!D13</f>
        <v>เด็กชายธีรวิชญ์  จันทร์น่วม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5">
      <c r="A14" s="39"/>
      <c r="B14" s="20" t="s">
        <v>21</v>
      </c>
      <c r="C14" s="43" t="str">
        <f>ฉบับครู!B14</f>
        <v>3/6</v>
      </c>
      <c r="D14" s="74">
        <f>ฉบับนักเรียน!C14</f>
        <v>44855</v>
      </c>
      <c r="E14" s="41" t="str">
        <f>ฉบับนักเรียน!D14</f>
        <v>เด็กชายนิติชัย  แซ่เตีย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5">
      <c r="A15" s="39"/>
      <c r="B15" s="20" t="s">
        <v>22</v>
      </c>
      <c r="C15" s="43" t="str">
        <f>ฉบับครู!B15</f>
        <v>3/6</v>
      </c>
      <c r="D15" s="74">
        <f>ฉบับนักเรียน!C15</f>
        <v>44856</v>
      </c>
      <c r="E15" s="41" t="str">
        <f>ฉบับนักเรียน!D15</f>
        <v>เด็กชายพงษ์นภัทร  นิ่มนวล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5">
      <c r="A16" s="39"/>
      <c r="B16" s="20" t="s">
        <v>23</v>
      </c>
      <c r="C16" s="43" t="str">
        <f>ฉบับครู!B16</f>
        <v>3/6</v>
      </c>
      <c r="D16" s="74">
        <f>ฉบับนักเรียน!C16</f>
        <v>44857</v>
      </c>
      <c r="E16" s="41" t="str">
        <f>ฉบับนักเรียน!D16</f>
        <v>เด็กชายพิพัฒน์  ดุสงัด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5">
      <c r="A17" s="39"/>
      <c r="B17" s="20" t="s">
        <v>24</v>
      </c>
      <c r="C17" s="43" t="str">
        <f>ฉบับครู!B17</f>
        <v>3/6</v>
      </c>
      <c r="D17" s="74">
        <f>ฉบับนักเรียน!C17</f>
        <v>44858</v>
      </c>
      <c r="E17" s="41" t="str">
        <f>ฉบับนักเรียน!D17</f>
        <v>เด็กชายเพิ่มพล  เอกสันติ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5">
      <c r="A18" s="39"/>
      <c r="B18" s="20" t="s">
        <v>25</v>
      </c>
      <c r="C18" s="43" t="str">
        <f>ฉบับครู!B18</f>
        <v>3/6</v>
      </c>
      <c r="D18" s="74">
        <f>ฉบับนักเรียน!C18</f>
        <v>44859</v>
      </c>
      <c r="E18" s="41" t="str">
        <f>ฉบับนักเรียน!D18</f>
        <v>เด็กชายโพธิพงษ์    กล่าวแล้ว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5">
      <c r="A19" s="39"/>
      <c r="B19" s="20" t="s">
        <v>26</v>
      </c>
      <c r="C19" s="43" t="str">
        <f>ฉบับครู!B19</f>
        <v>3/6</v>
      </c>
      <c r="D19" s="74">
        <f>ฉบับนักเรียน!C19</f>
        <v>44860</v>
      </c>
      <c r="E19" s="41" t="str">
        <f>ฉบับนักเรียน!D19</f>
        <v>เด็กชายภีระภัทร  พันธะนาม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5">
      <c r="A20" s="39"/>
      <c r="B20" s="20" t="s">
        <v>27</v>
      </c>
      <c r="C20" s="43" t="str">
        <f>ฉบับครู!B20</f>
        <v>3/6</v>
      </c>
      <c r="D20" s="74">
        <f>ฉบับนักเรียน!C20</f>
        <v>44861</v>
      </c>
      <c r="E20" s="41" t="str">
        <f>ฉบับนักเรียน!D20</f>
        <v>เด็กชายวชิรวิทย์  ทึกทา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5">
      <c r="A21" s="39"/>
      <c r="B21" s="20" t="s">
        <v>28</v>
      </c>
      <c r="C21" s="43" t="str">
        <f>ฉบับครู!B21</f>
        <v>3/6</v>
      </c>
      <c r="D21" s="74">
        <f>ฉบับนักเรียน!C21</f>
        <v>44862</v>
      </c>
      <c r="E21" s="41" t="str">
        <f>ฉบับนักเรียน!D21</f>
        <v>เด็กชายศุภพล  คำไฮ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5">
      <c r="A22" s="39"/>
      <c r="B22" s="20" t="s">
        <v>29</v>
      </c>
      <c r="C22" s="43" t="str">
        <f>ฉบับครู!B22</f>
        <v>3/6</v>
      </c>
      <c r="D22" s="74">
        <f>ฉบับนักเรียน!C22</f>
        <v>44863</v>
      </c>
      <c r="E22" s="41" t="str">
        <f>ฉบับนักเรียน!D22</f>
        <v>เด็กชายศุภฤกษ์  สร้อยรักษ์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5">
      <c r="A23" s="39"/>
      <c r="B23" s="20" t="s">
        <v>30</v>
      </c>
      <c r="C23" s="43" t="str">
        <f>ฉบับครู!B23</f>
        <v>3/6</v>
      </c>
      <c r="D23" s="74">
        <f>ฉบับนักเรียน!C23</f>
        <v>44864</v>
      </c>
      <c r="E23" s="41" t="str">
        <f>ฉบับนักเรียน!D23</f>
        <v>เด็กชายศุภวิชญ์  ศรีเมือง</v>
      </c>
      <c r="F23" s="25" t="str">
        <f>ฉบับนักเรียน!E23</f>
        <v>หญิง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5">
      <c r="A24" s="39"/>
      <c r="B24" s="20" t="s">
        <v>31</v>
      </c>
      <c r="C24" s="43" t="str">
        <f>ฉบับครู!B24</f>
        <v>3/6</v>
      </c>
      <c r="D24" s="74">
        <f>ฉบับนักเรียน!C24</f>
        <v>44865</v>
      </c>
      <c r="E24" s="41" t="str">
        <f>ฉบับนักเรียน!D24</f>
        <v>นางสาวกฤตยา  แตงอ่อน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5">
      <c r="A25" s="39"/>
      <c r="B25" s="20" t="s">
        <v>32</v>
      </c>
      <c r="C25" s="43" t="str">
        <f>ฉบับครู!B25</f>
        <v>3/6</v>
      </c>
      <c r="D25" s="74">
        <f>ฉบับนักเรียน!C25</f>
        <v>44866</v>
      </c>
      <c r="E25" s="41" t="str">
        <f>ฉบับนักเรียน!D25</f>
        <v>เด็กหญิงกุลภัสสรณ์  เปลี่ยนสมัย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5">
      <c r="A26" s="39"/>
      <c r="B26" s="20" t="s">
        <v>33</v>
      </c>
      <c r="C26" s="43" t="str">
        <f>ฉบับครู!B26</f>
        <v>3/6</v>
      </c>
      <c r="D26" s="74">
        <f>ฉบับนักเรียน!C26</f>
        <v>44867</v>
      </c>
      <c r="E26" s="41" t="str">
        <f>ฉบับนักเรียน!D26</f>
        <v>เด็กหญิงชลธิชา  พิมพิลา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5">
      <c r="A27" s="39"/>
      <c r="B27" s="20" t="s">
        <v>34</v>
      </c>
      <c r="C27" s="43" t="str">
        <f>ฉบับครู!B27</f>
        <v>3/6</v>
      </c>
      <c r="D27" s="74">
        <f>ฉบับนักเรียน!C27</f>
        <v>44868</v>
      </c>
      <c r="E27" s="41" t="str">
        <f>ฉบับนักเรียน!D27</f>
        <v>เด็กหญิงชิดชนก  บัวแก้ว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5">
      <c r="A28" s="39"/>
      <c r="B28" s="20" t="s">
        <v>35</v>
      </c>
      <c r="C28" s="43" t="str">
        <f>ฉบับครู!B28</f>
        <v>3/6</v>
      </c>
      <c r="D28" s="74">
        <f>ฉบับนักเรียน!C28</f>
        <v>44869</v>
      </c>
      <c r="E28" s="41" t="str">
        <f>ฉบับนักเรียน!D28</f>
        <v>เด็กหญิงชุติกาญจน์  คำทอง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5">
      <c r="A29" s="39"/>
      <c r="B29" s="20" t="s">
        <v>36</v>
      </c>
      <c r="C29" s="43" t="str">
        <f>ฉบับครู!B29</f>
        <v>3/6</v>
      </c>
      <c r="D29" s="74">
        <f>ฉบับนักเรียน!C29</f>
        <v>44870</v>
      </c>
      <c r="E29" s="41" t="str">
        <f>ฉบับนักเรียน!D29</f>
        <v>เด็กหญิงณัฐณิชา  ป้องศรี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5">
      <c r="A30" s="39"/>
      <c r="B30" s="20" t="s">
        <v>37</v>
      </c>
      <c r="C30" s="43" t="str">
        <f>ฉบับครู!B30</f>
        <v>3/6</v>
      </c>
      <c r="D30" s="74">
        <f>ฉบับนักเรียน!C30</f>
        <v>44871</v>
      </c>
      <c r="E30" s="41" t="str">
        <f>ฉบับนักเรียน!D30</f>
        <v>เด็กหญิงณัทธิดา  โพชฌงค์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5">
      <c r="A31" s="39"/>
      <c r="B31" s="20" t="s">
        <v>38</v>
      </c>
      <c r="C31" s="43" t="str">
        <f>ฉบับครู!B31</f>
        <v>3/6</v>
      </c>
      <c r="D31" s="74">
        <f>ฉบับนักเรียน!C31</f>
        <v>44872</v>
      </c>
      <c r="E31" s="41" t="str">
        <f>ฉบับนักเรียน!D31</f>
        <v>เด็กหญิงธนิดา  มังคละ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5">
      <c r="A32" s="39"/>
      <c r="B32" s="20" t="s">
        <v>39</v>
      </c>
      <c r="C32" s="43" t="str">
        <f>ฉบับครู!B32</f>
        <v>3/6</v>
      </c>
      <c r="D32" s="74">
        <f>ฉบับนักเรียน!C32</f>
        <v>44873</v>
      </c>
      <c r="E32" s="41" t="str">
        <f>ฉบับนักเรียน!D32</f>
        <v>เด็กหญิงธัญญพัทธ์  อนุสิ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5">
      <c r="A33" s="39"/>
      <c r="B33" s="20" t="s">
        <v>40</v>
      </c>
      <c r="C33" s="43" t="str">
        <f>ฉบับครู!B33</f>
        <v>3/6</v>
      </c>
      <c r="D33" s="74">
        <f>ฉบับนักเรียน!C33</f>
        <v>44875</v>
      </c>
      <c r="E33" s="41" t="str">
        <f>ฉบับนักเรียน!D33</f>
        <v>เด็กหญิงนงนภัส  เอี่ยมป้อ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5">
      <c r="A34" s="39"/>
      <c r="B34" s="20" t="s">
        <v>41</v>
      </c>
      <c r="C34" s="43" t="str">
        <f>ฉบับครู!B34</f>
        <v>3/6</v>
      </c>
      <c r="D34" s="74">
        <f>ฉบับนักเรียน!C34</f>
        <v>44876</v>
      </c>
      <c r="E34" s="41" t="str">
        <f>ฉบับนักเรียน!D34</f>
        <v>เด็กหญิงนพวรรณ  สายงาม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5">
      <c r="A35" s="39"/>
      <c r="B35" s="20" t="s">
        <v>42</v>
      </c>
      <c r="C35" s="43" t="str">
        <f>ฉบับครู!B35</f>
        <v>3/6</v>
      </c>
      <c r="D35" s="74">
        <f>ฉบับนักเรียน!C35</f>
        <v>44877</v>
      </c>
      <c r="E35" s="41" t="str">
        <f>ฉบับนักเรียน!D35</f>
        <v>เด็กหญิงประภาภัทร  ปานถม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5">
      <c r="A36" s="39"/>
      <c r="B36" s="20" t="s">
        <v>43</v>
      </c>
      <c r="C36" s="43" t="str">
        <f>ฉบับครู!B36</f>
        <v>3/6</v>
      </c>
      <c r="D36" s="74">
        <f>ฉบับนักเรียน!C36</f>
        <v>44878</v>
      </c>
      <c r="E36" s="41" t="str">
        <f>ฉบับนักเรียน!D36</f>
        <v>เด็กหญิงปิ่นประภา  แก้วปัญญา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5">
      <c r="A37" s="39"/>
      <c r="B37" s="20" t="s">
        <v>44</v>
      </c>
      <c r="C37" s="43" t="str">
        <f>ฉบับครู!B37</f>
        <v>3/6</v>
      </c>
      <c r="D37" s="74">
        <f>ฉบับนักเรียน!C37</f>
        <v>44879</v>
      </c>
      <c r="E37" s="41" t="str">
        <f>ฉบับนักเรียน!D37</f>
        <v>เด็กหญิงปิ่นเพชร  หวานจิตร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5">
      <c r="A38" s="39"/>
      <c r="B38" s="20" t="s">
        <v>45</v>
      </c>
      <c r="C38" s="43" t="str">
        <f>ฉบับครู!B38</f>
        <v>3/6</v>
      </c>
      <c r="D38" s="74">
        <f>ฉบับนักเรียน!C38</f>
        <v>44880</v>
      </c>
      <c r="E38" s="41" t="str">
        <f>ฉบับนักเรียน!D38</f>
        <v>เด็กหญิงพรไพลิน  แสนสุด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5">
      <c r="A39" s="39"/>
      <c r="B39" s="20" t="s">
        <v>46</v>
      </c>
      <c r="C39" s="43" t="str">
        <f>ฉบับครู!B39</f>
        <v>3/6</v>
      </c>
      <c r="D39" s="74">
        <f>ฉบับนักเรียน!C39</f>
        <v>44881</v>
      </c>
      <c r="E39" s="41" t="str">
        <f>ฉบับนักเรียน!D39</f>
        <v>เด็กหญิงพิชชาภา  ขำโชติ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5">
      <c r="A40" s="39"/>
      <c r="B40" s="20" t="s">
        <v>47</v>
      </c>
      <c r="C40" s="43" t="str">
        <f>ฉบับครู!B40</f>
        <v>3/6</v>
      </c>
      <c r="D40" s="74">
        <f>ฉบับนักเรียน!C40</f>
        <v>44882</v>
      </c>
      <c r="E40" s="41" t="str">
        <f>ฉบับนักเรียน!D40</f>
        <v>เด็กหญิงพิชฎา  กันทะเนตร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5">
      <c r="A41" s="39"/>
      <c r="B41" s="20" t="s">
        <v>48</v>
      </c>
      <c r="C41" s="43" t="str">
        <f>ฉบับครู!B41</f>
        <v>3/6</v>
      </c>
      <c r="D41" s="74">
        <f>ฉบับนักเรียน!C41</f>
        <v>44883</v>
      </c>
      <c r="E41" s="41" t="str">
        <f>ฉบับนักเรียน!D41</f>
        <v>เด็กหญิงพิมพิศา  มีจิตต์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5">
      <c r="A42" s="39"/>
      <c r="B42" s="20" t="s">
        <v>49</v>
      </c>
      <c r="C42" s="43" t="str">
        <f>ฉบับครู!B42</f>
        <v>3/6</v>
      </c>
      <c r="D42" s="74">
        <f>ฉบับนักเรียน!C42</f>
        <v>44884</v>
      </c>
      <c r="E42" s="41" t="str">
        <f>ฉบับนักเรียน!D42</f>
        <v>เด็กหญิงลลิตา  พิมพ์ปรุ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5">
      <c r="A43" s="39"/>
      <c r="B43" s="20" t="s">
        <v>50</v>
      </c>
      <c r="C43" s="43" t="str">
        <f>ฉบับครู!B43</f>
        <v>3/6</v>
      </c>
      <c r="D43" s="74">
        <f>ฉบับนักเรียน!C43</f>
        <v>44885</v>
      </c>
      <c r="E43" s="41" t="str">
        <f>ฉบับนักเรียน!D43</f>
        <v>เด็กหญิงวราลี  รักษิตานนท์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5">
      <c r="A44" s="39"/>
      <c r="B44" s="20" t="s">
        <v>51</v>
      </c>
      <c r="C44" s="43" t="str">
        <f>ฉบับครู!B44</f>
        <v>3/6</v>
      </c>
      <c r="D44" s="74">
        <f>ฉบับนักเรียน!C44</f>
        <v>44886</v>
      </c>
      <c r="E44" s="41" t="str">
        <f>ฉบับนักเรียน!D44</f>
        <v>เด็กหญิงสุรัตน์สวดี  จักรมุณี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5">
      <c r="A45" s="39"/>
      <c r="B45" s="20" t="s">
        <v>52</v>
      </c>
      <c r="C45" s="43" t="str">
        <f>ฉบับครู!B45</f>
        <v>3/6</v>
      </c>
      <c r="D45" s="74">
        <f>ฉบับนักเรียน!C45</f>
        <v>44887</v>
      </c>
      <c r="E45" s="41" t="str">
        <f>ฉบับนักเรียน!D45</f>
        <v>เด็กหญิงวิไลวรรณ  วะลัยใจ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5">
      <c r="A46" s="39"/>
      <c r="B46" s="20" t="s">
        <v>53</v>
      </c>
      <c r="C46" s="43" t="str">
        <f>ฉบับครู!B46</f>
        <v>3/6</v>
      </c>
      <c r="D46" s="74">
        <f>ฉบับนักเรียน!C46</f>
        <v>44888</v>
      </c>
      <c r="E46" s="41" t="str">
        <f>ฉบับนักเรียน!D46</f>
        <v>เด็กหญิงศศินันท์  โหประพัฒน์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5">
      <c r="A47" s="39"/>
      <c r="B47" s="20" t="s">
        <v>54</v>
      </c>
      <c r="C47" s="43" t="str">
        <f>ฉบับครู!B47</f>
        <v>3/6</v>
      </c>
      <c r="D47" s="74">
        <f>ฉบับนักเรียน!C47</f>
        <v>44889</v>
      </c>
      <c r="E47" s="41" t="str">
        <f>ฉบับนักเรียน!D47</f>
        <v>เด็กหญิงเอมอร  อ่อนส้มกริด</v>
      </c>
      <c r="F47" s="25" t="str">
        <f>ฉบับนักเรียน!E47</f>
        <v>หญิง</v>
      </c>
      <c r="G47" s="25">
        <f>ฉบับผู้ปกครอง!AF47</f>
        <v>0</v>
      </c>
      <c r="H47" s="25" t="str">
        <f t="shared" ref="H47" si="16">IF(G47&lt;5,"ปกติ",IF(G47&lt;6,"เสี่ยง","มีปัญหา"))</f>
        <v>ปกติ</v>
      </c>
      <c r="I47" s="25">
        <f>ฉบับผู้ปกครอง!AI47</f>
        <v>0</v>
      </c>
      <c r="J47" s="25" t="str">
        <f t="shared" ref="J47" si="17">IF(I47&lt;4,"ปกติ",IF(I47&lt;5,"เสี่ยง","มีปัญหา"))</f>
        <v>ปกติ</v>
      </c>
      <c r="K47" s="25">
        <f>ฉบับผู้ปกครอง!AM47</f>
        <v>0</v>
      </c>
      <c r="L47" s="25" t="str">
        <f t="shared" ref="L47" si="18">IF(K47&lt;6,"ปกติ",IF(K47&lt;7,"เสี่ยง","มีปัญหา"))</f>
        <v>ปกติ</v>
      </c>
      <c r="M47" s="25">
        <f>ฉบับผู้ปกครอง!AQ47</f>
        <v>0</v>
      </c>
      <c r="N47" s="25" t="str">
        <f t="shared" ref="N47" si="19">IF(M47&lt;5,"ปกติ",IF(M47&lt;6,"เสี่ยง","มีปัญหา"))</f>
        <v>ปกติ</v>
      </c>
      <c r="O47" s="25">
        <f>ฉบับผู้ปกครอง!AS47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25">
        <f t="shared" ref="Q47" si="21">G47+I47+K47+M47</f>
        <v>0</v>
      </c>
      <c r="R47" s="25">
        <f t="shared" ref="R47" si="22">SUM(G47,I47,K47,M47)</f>
        <v>0</v>
      </c>
      <c r="S47" s="25" t="str">
        <f t="shared" ref="S47" si="23">IF(R47&lt;17,"ปกติ",IF(R47&lt;20,"เสี่ยง","มีปัญหา"))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5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5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5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5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5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5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5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149999999999999" customHeight="1" x14ac:dyDescent="0.5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5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5">
      <c r="A57" s="39"/>
      <c r="B57" s="39"/>
      <c r="C57" s="39"/>
      <c r="D57" s="44"/>
      <c r="E57" s="44" t="str">
        <f>report1!E57</f>
        <v>นางสาวบุณฑริกา ไวยธัญกิจ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7" t="str">
        <f>report1!N57</f>
        <v>นางสาวนัทมน ปาลวัฒน์</v>
      </c>
      <c r="O57" s="88"/>
      <c r="P57" s="88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5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7" t="str">
        <f>report1!N58</f>
        <v>ครูที่ปรึกษา</v>
      </c>
      <c r="O58" s="88"/>
      <c r="P58" s="88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5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5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5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5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5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5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5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5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5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5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5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5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5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5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5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5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5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5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5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5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5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5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5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5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5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5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5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5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5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5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5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5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5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5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5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5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5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5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5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5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5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5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5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5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5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5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5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5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5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5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5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5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5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5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5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5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5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5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5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5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5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5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5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5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5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5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5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5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5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5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5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5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5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5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5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5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5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5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5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5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5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5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5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5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5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5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5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5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5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5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5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5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5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5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5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5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5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5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5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5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5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5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5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5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5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5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5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5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5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5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5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5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5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5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5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5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5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5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5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5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5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5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5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5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5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5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5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5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5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5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5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5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5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5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5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5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5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5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5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5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5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5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5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5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5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5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5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5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5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5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5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5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5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5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5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5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5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5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5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5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5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5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5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5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5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5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5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5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5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5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5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5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5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5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5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5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5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5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5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5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5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5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5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5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5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5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5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5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5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5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5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5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5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5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5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5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5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5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5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5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5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5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5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5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5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5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5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5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5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5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5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5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5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5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5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5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5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5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5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5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5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5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5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5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5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5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5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5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5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5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5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5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5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5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5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5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5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5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5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5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5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5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5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5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5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5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5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5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5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5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5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5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5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5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5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5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5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5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5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5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5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5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5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5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5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5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5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5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5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5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5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5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5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5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5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5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5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5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5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5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5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5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5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5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5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5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5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5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5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5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5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5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5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5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5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5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5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5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5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5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5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5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5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5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5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5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5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5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5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5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5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5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5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5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5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5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5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5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5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5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5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5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5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5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5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5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5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5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5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5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5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5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5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5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5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5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5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5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5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5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5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5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5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5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5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5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5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5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5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5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5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5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5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5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5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5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5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5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5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5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5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5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5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5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5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5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5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5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5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5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5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5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5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5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5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5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5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5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5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5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5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5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5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5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5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5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5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5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5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5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5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5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5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5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5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5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5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5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5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5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5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5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5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5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5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5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5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5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5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5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5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5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5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5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5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5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5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5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5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5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5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5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5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5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5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5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5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5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5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5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5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5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5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5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5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5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5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5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5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5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5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5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5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5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5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5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5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5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5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5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5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5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5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5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5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5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5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5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5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5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5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5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5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5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5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5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5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5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5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5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5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5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5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5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5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5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5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5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5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5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5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5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5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5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5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5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5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5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5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5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5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5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5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5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5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5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5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5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5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5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5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5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5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5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5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5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5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5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5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5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5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5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5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5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5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5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5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5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5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5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5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5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5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5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5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5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5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5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5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5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5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5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5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5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5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5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5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5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5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5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5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5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5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5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5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5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5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5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5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5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5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5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5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5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5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5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5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5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5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5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5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5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5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5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5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5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5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5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5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5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5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5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5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5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5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5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5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5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5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5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5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5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5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5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5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5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5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5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5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5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5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5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5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5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5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5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5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5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5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5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5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5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5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5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5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5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5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5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5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5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5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5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5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5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5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5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5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5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5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5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5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5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5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5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5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5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5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5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5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5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5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5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5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5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5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5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5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5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5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5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5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5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5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5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5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5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5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5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5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5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5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5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5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5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5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5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5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5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5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5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5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5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5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5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5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5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5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5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5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5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5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5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5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5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5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5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5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5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5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5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5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5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5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5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5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5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5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5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5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5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5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5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5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5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5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5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5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5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5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5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5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5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5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5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5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5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5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5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5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5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5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5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5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5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5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5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5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5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5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5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5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5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5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5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5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5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5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5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5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5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5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5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5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5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5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5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5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5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5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5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5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5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5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5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5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5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5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5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5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5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5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5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5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5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5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5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5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5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5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5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5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5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5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5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5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5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5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5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5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5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5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5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5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5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5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5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5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5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5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5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5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5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5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5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5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5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5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5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5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5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5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5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5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5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5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5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5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5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5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5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5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5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5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5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5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5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5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5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5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5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5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5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5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5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5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5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5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5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5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5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5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5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5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5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5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5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5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5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5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5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5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5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5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5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5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5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5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5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5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5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5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5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5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5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5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5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5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5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5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5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5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5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5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5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5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5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5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5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5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5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5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5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5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5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5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5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5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5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5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5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5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5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5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5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5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5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5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5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5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5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5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5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5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5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5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5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5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5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5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5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5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5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5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5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5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5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5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5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5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5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5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5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5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5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5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5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5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5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5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5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5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5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5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5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5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5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5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5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5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5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5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5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5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5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5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5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5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5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5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5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5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5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5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5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5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5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5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5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5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5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5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5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5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5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5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5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5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COMSRI-STD</cp:lastModifiedBy>
  <dcterms:created xsi:type="dcterms:W3CDTF">2007-09-01T10:36:03Z</dcterms:created>
  <dcterms:modified xsi:type="dcterms:W3CDTF">2023-07-10T01:32:42Z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