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4\"/>
    </mc:Choice>
  </mc:AlternateContent>
  <xr:revisionPtr revIDLastSave="0" documentId="13_ncr:1_{D4489C83-FF44-4267-9F94-443D7E93C797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summary!$H$5:$S$41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3" i="2"/>
  <c r="A3" i="3" s="1"/>
  <c r="N50" i="11" l="1"/>
  <c r="E50" i="11"/>
  <c r="L48" i="11"/>
  <c r="D48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N49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49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S40" i="3" l="1"/>
  <c r="I36" i="6"/>
  <c r="I36" i="9"/>
  <c r="J36" i="9" s="1"/>
  <c r="O31" i="6"/>
  <c r="O31" i="9"/>
  <c r="P31" i="9" s="1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O33" i="6"/>
  <c r="O33" i="9"/>
  <c r="P33" i="9" s="1"/>
  <c r="P26" i="6"/>
  <c r="O26" i="11"/>
  <c r="P26" i="11" s="1"/>
  <c r="Q33" i="6"/>
  <c r="H33" i="6"/>
  <c r="G33" i="11"/>
  <c r="R33" i="6"/>
  <c r="S33" i="6" s="1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L41" i="6"/>
  <c r="K41" i="11"/>
  <c r="L41" i="11" s="1"/>
  <c r="N39" i="6"/>
  <c r="M39" i="11"/>
  <c r="N39" i="11" s="1"/>
  <c r="H38" i="9"/>
  <c r="R38" i="9"/>
  <c r="S38" i="9" s="1"/>
  <c r="Q38" i="9"/>
  <c r="P31" i="6"/>
  <c r="O31" i="11"/>
  <c r="P31" i="11" s="1"/>
  <c r="J36" i="6"/>
  <c r="I36" i="11"/>
  <c r="J36" i="11" s="1"/>
  <c r="O40" i="6"/>
  <c r="O40" i="9"/>
  <c r="P40" i="9" s="1"/>
  <c r="R37" i="9"/>
  <c r="S37" i="9" s="1"/>
  <c r="Q37" i="9"/>
  <c r="H37" i="9"/>
  <c r="Q39" i="9"/>
  <c r="R39" i="9"/>
  <c r="S39" i="9" s="1"/>
  <c r="H39" i="9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L38" i="6"/>
  <c r="K38" i="11"/>
  <c r="L38" i="11" s="1"/>
  <c r="J38" i="6"/>
  <c r="I38" i="11"/>
  <c r="J38" i="11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Q36" i="11" l="1"/>
  <c r="J41" i="6"/>
  <c r="I41" i="11"/>
  <c r="J41" i="11" s="1"/>
  <c r="Q41" i="6"/>
  <c r="H41" i="6"/>
  <c r="G41" i="11"/>
  <c r="R41" i="6"/>
  <c r="S41" i="6" s="1"/>
  <c r="P41" i="6"/>
  <c r="O41" i="11"/>
  <c r="P41" i="11" s="1"/>
  <c r="P40" i="6"/>
  <c r="O40" i="11"/>
  <c r="P40" i="11" s="1"/>
  <c r="R35" i="11"/>
  <c r="S35" i="11" s="1"/>
  <c r="Q35" i="11"/>
  <c r="H35" i="11"/>
  <c r="F11" i="12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E10" i="12"/>
  <c r="G10" i="12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0" i="11" l="1"/>
  <c r="S40" i="11" s="1"/>
  <c r="Q40" i="11"/>
  <c r="H40" i="11"/>
  <c r="F12" i="12"/>
  <c r="E11" i="12"/>
  <c r="G12" i="12"/>
  <c r="G11" i="12"/>
  <c r="F10" i="12"/>
  <c r="R41" i="11"/>
  <c r="S41" i="11" s="1"/>
  <c r="Q41" i="11"/>
  <c r="H41" i="11"/>
  <c r="D12" i="12" s="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<sst xmlns="http://schemas.openxmlformats.org/spreadsheetml/2006/main" count="855" uniqueCount="140">
  <si>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</si>
  <si>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</si>
  <si>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</si>
  <si>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</si>
  <si>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</si>
  <si>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</si>
  <si>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</si>
  <si>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</si>
  <si>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</si>
  <si>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</si>
  <si>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</si>
  <si>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</si>
  <si>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</si>
  <si>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</si>
  <si>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</si>
  <si>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</si>
  <si>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</si>
  <si>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</si>
  <si>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</si>
  <si>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</si>
  <si>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</si>
  <si>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</si>
  <si>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</si>
  <si>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</si>
  <si>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</si>
  <si>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</si>
  <si>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</si>
  <si>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</si>
  <si>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</si>
  <si>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</si>
  <si>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</si>
  <si>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</si>
  <si>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</si>
  <si>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</si>
  <si>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</si>
  <si>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</si>
  <si>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</si>
  <si>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</si>
  <si>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</si>
  <si>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</si>
  <si>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</si>
  <si>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</si>
  <si>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</si>
  <si>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</si>
  <si>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</si>
  <si>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</si>
  <si>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</si>
  <si>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</si>
  <si>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</si>
  <si>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</si>
  <si>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</si>
  <si>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</si>
  <si>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</si>
  <si>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</si>
  <si>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</si>
  <si>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</si>
  <si>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</si>
  <si>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</si>
  <si>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</si>
  <si>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</si>
  <si>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</si>
  <si>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</si>
  <si>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</si>
  <si>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</si>
  <si>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</si>
  <si>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</si>
  <si>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</si>
  <si>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</si>
  <si>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</si>
  <si>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</si>
  <si>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</si>
  <si>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</si>
  <si>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</si>
  <si>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</si>
  <si>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</si>
  <si>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</si>
  <si>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</si>
  <si>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</si>
  <si>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</si>
  <si>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</si>
  <si>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</si>
  <si>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</si>
  <si>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</si>
  <si>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</si>
  <si>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</si>
  <si>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</si>
  <si>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</si>
  <si>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</si>
  <si>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</si>
  <si>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</si>
  <si>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</si>
  <si>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</si>
  <si>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</si>
  <si>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</si>
  <si>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</si>
  <si>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</si>
  <si>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</si>
  <si>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</si>
  <si>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</si>
  <si>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</si>
  <si>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นายทับสุวรรณ  พรมฝั้น</t>
  </si>
  <si>
    <t>นายชิษณุพงศ์  ห่อหุ้ม</t>
  </si>
  <si>
    <t>นายณัฐกมล  ทัศนัย</t>
  </si>
  <si>
    <t>นายธวัชชัย  กลีบเมฆ</t>
  </si>
  <si>
    <t>นายกรวิชญ์  แก้วพิลา</t>
  </si>
  <si>
    <t>นายเทพพระกร  ระภักดี</t>
  </si>
  <si>
    <t>นายศุภณัฐ  เต็มใจเติมบุญ</t>
  </si>
  <si>
    <t>นายสิรภพ  ห่อหุ้ม</t>
  </si>
  <si>
    <t>นายธนัญชัย  ศรีปราชญ์</t>
  </si>
  <si>
    <t>นายศานติบูรณ์  แซ่ลี้</t>
  </si>
  <si>
    <t>นายสุพิชฌาย์  แสงกล้า</t>
  </si>
  <si>
    <t>นายสุรพงษ์  พงษ์พานิช</t>
  </si>
  <si>
    <t>นายธนกร  ชมภูนาค</t>
  </si>
  <si>
    <t>นายปวสิทธิ์  เสือรอด</t>
  </si>
  <si>
    <t>นายจิตรภาณุ  จันทะปัดถา</t>
  </si>
  <si>
    <t>นายธัชพล  นาคผจญ</t>
  </si>
  <si>
    <t>นายโสภณวิชญ์  ศรีสวัสดิ์</t>
  </si>
  <si>
    <t>นายกรดนัย  จักขุรักษ์</t>
  </si>
  <si>
    <t>นายเหมพงศ์  วาสนานิกรกุลชัย</t>
  </si>
  <si>
    <t>นางสาวรัตนประภา  ตรวจมรรคา</t>
  </si>
  <si>
    <t>นางสาวทิพย์วรา  ฤทธิ์เดช</t>
  </si>
  <si>
    <t>นางสาวสิรินธารา  ทองสา</t>
  </si>
  <si>
    <t>นางสาวกฤติยานี  เที่ยงธรรม</t>
  </si>
  <si>
    <t>นางสาวนฤชยา  เฉลิมวงค์</t>
  </si>
  <si>
    <t>นางสาวปาริชาด  ปานแป้น</t>
  </si>
  <si>
    <t>นางสาวอินทิรา  สมคณะ</t>
  </si>
  <si>
    <t>นางสาวณัฎฐณิชา  หงษ์หนองหว้า</t>
  </si>
  <si>
    <t>นางสาวพิมธิดา  ศรีเตชะ</t>
  </si>
  <si>
    <t>นางสาวโยษิตา  สมมุ่ง</t>
  </si>
  <si>
    <t>นางสาวตติยา  เอื้อกิจพัฒนา</t>
  </si>
  <si>
    <t>นางสาวชนากานต์  ศรีกาญจนา</t>
  </si>
  <si>
    <t>นางสาวอภัสรา  ไชยราช</t>
  </si>
  <si>
    <t>นางสาวจิลณีทิพย์  มากอยู่</t>
  </si>
  <si>
    <t>นางสาวจุฑามาศ  สาโสภา</t>
  </si>
  <si>
    <t>นางสาวปริตา  คำวัน</t>
  </si>
  <si>
    <t>นางสาวเปรมจิต  จิตรมั่น</t>
  </si>
  <si>
    <t>นางสาวศวิตา  สัตย์ไพศาลกิจ</t>
  </si>
  <si>
    <t>4/11</t>
  </si>
  <si>
    <t>นางสาวธนิดา จั่นเล็ก</t>
  </si>
  <si>
    <t>นางสาวอวิกา ลิ้มพานิชภักดี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</si>
</sst>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5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5" fillId="0" borderId="11" xfId="0" applyFont="1" applyBorder="1" applyAlignment="1">
      <alignment horizontal="center" vertical="center" shrinkToFit="1"/>
    </xf>
    <xf numFmtId="164" fontId="15" fillId="0" borderId="11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35" activePane="bottomLeft" state="frozen"/>
      <selection pane="bottomLeft" activeCell="B42" sqref="B42:AS42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2" t="s">
        <v>0</v>
      </c>
      <c r="B2" s="93"/>
      <c r="C2" s="93"/>
      <c r="D2" s="93"/>
      <c r="E2" s="94"/>
      <c r="F2" s="95" t="s">
        <v>1</v>
      </c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4"/>
      <c r="AE2" s="23"/>
      <c r="AF2" s="96" t="s">
        <v>2</v>
      </c>
      <c r="AG2" s="24"/>
      <c r="AH2" s="24"/>
      <c r="AI2" s="96" t="s">
        <v>3</v>
      </c>
      <c r="AJ2" s="24"/>
      <c r="AK2" s="24"/>
      <c r="AL2" s="24"/>
      <c r="AM2" s="96" t="s">
        <v>4</v>
      </c>
      <c r="AN2" s="24"/>
      <c r="AO2" s="24"/>
      <c r="AP2" s="24"/>
      <c r="AQ2" s="96" t="s">
        <v>5</v>
      </c>
      <c r="AR2" s="24"/>
      <c r="AS2" s="96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9" t="str">
        <f>C58&amp;"  "&amp;S58</f>
        <v>นางสาวธนิดา จั่นเล็ก  นางสาวอวิกา ลิ้มพานิชภักดี</v>
      </c>
      <c r="B3" s="93"/>
      <c r="C3" s="93"/>
      <c r="D3" s="93"/>
      <c r="E3" s="94"/>
      <c r="F3" s="92" t="s">
        <v>7</v>
      </c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4"/>
      <c r="AE3" s="23"/>
      <c r="AF3" s="97"/>
      <c r="AG3" s="24"/>
      <c r="AH3" s="24"/>
      <c r="AI3" s="97"/>
      <c r="AJ3" s="24"/>
      <c r="AK3" s="24"/>
      <c r="AL3" s="24"/>
      <c r="AM3" s="97"/>
      <c r="AN3" s="24"/>
      <c r="AO3" s="24"/>
      <c r="AP3" s="24"/>
      <c r="AQ3" s="97"/>
      <c r="AR3" s="24"/>
      <c r="AS3" s="97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8"/>
      <c r="AG4" s="24"/>
      <c r="AH4" s="24"/>
      <c r="AI4" s="98"/>
      <c r="AJ4" s="24"/>
      <c r="AK4" s="24"/>
      <c r="AL4" s="24"/>
      <c r="AM4" s="98"/>
      <c r="AN4" s="24"/>
      <c r="AO4" s="24"/>
      <c r="AP4" s="24"/>
      <c r="AQ4" s="98"/>
      <c r="AR4" s="24"/>
      <c r="AS4" s="98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4/11</v>
      </c>
      <c r="C5" s="71">
        <f>ฉบับครู!C5</f>
        <v>43976</v>
      </c>
      <c r="D5" s="30" t="str">
        <f>ฉบับครู!D5</f>
        <v>นายทับสุวรรณ  พรมฝั้น</v>
      </c>
      <c r="E5" s="31" t="str">
        <f>ฉบับครู!E5</f>
        <v>ชาย</v>
      </c>
      <c r="F5" s="75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2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2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2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2" si="12">SUM(K5,P5,S5,X5,AB5)</f>
        <v>0</v>
      </c>
      <c r="AR5" s="26">
        <f t="shared" ref="AR5:AR49" si="13">F5+I5+N5+V5+Y5</f>
        <v>0</v>
      </c>
      <c r="AS5" s="26">
        <f t="shared" ref="AS5:AS42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4/11</v>
      </c>
      <c r="C6" s="71">
        <f>ฉบับครู!C6</f>
        <v>44083</v>
      </c>
      <c r="D6" s="30" t="str">
        <f>ฉบับครู!D6</f>
        <v>นายชิษณุพงศ์  ห่อหุ้ม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4/11</v>
      </c>
      <c r="C7" s="71">
        <f>ฉบับครู!C7</f>
        <v>44171</v>
      </c>
      <c r="D7" s="30" t="str">
        <f>ฉบับครู!D7</f>
        <v>นายณัฐกมล  ทัศนัย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4/11</v>
      </c>
      <c r="C8" s="71">
        <f>ฉบับครู!C8</f>
        <v>44231</v>
      </c>
      <c r="D8" s="30" t="str">
        <f>ฉบับครู!D8</f>
        <v>นายธวัชชัย  กลีบเมฆ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4/11</v>
      </c>
      <c r="C9" s="71">
        <f>ฉบับครู!C9</f>
        <v>44260</v>
      </c>
      <c r="D9" s="30" t="str">
        <f>ฉบับครู!D9</f>
        <v>นายกรวิชญ์  แก้วพิลา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4/11</v>
      </c>
      <c r="C10" s="71">
        <f>ฉบับครู!C10</f>
        <v>44264</v>
      </c>
      <c r="D10" s="30" t="str">
        <f>ฉบับครู!D10</f>
        <v>นายเทพพระกร  ระภักดี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4/11</v>
      </c>
      <c r="C11" s="71">
        <f>ฉบับครู!C11</f>
        <v>44274</v>
      </c>
      <c r="D11" s="30" t="str">
        <f>ฉบับครู!D11</f>
        <v>นายศุภณัฐ  เต็มใจเติมบุญ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4/11</v>
      </c>
      <c r="C12" s="71">
        <f>ฉบับครู!C12</f>
        <v>44276</v>
      </c>
      <c r="D12" s="30" t="str">
        <f>ฉบับครู!D12</f>
        <v>นายสิรภพ  ห่อหุ้ม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4/11</v>
      </c>
      <c r="C13" s="71">
        <f>ฉบับครู!C13</f>
        <v>44311</v>
      </c>
      <c r="D13" s="30" t="str">
        <f>ฉบับครู!D13</f>
        <v>นายธนัญชัย  ศรีปราชญ์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4/11</v>
      </c>
      <c r="C14" s="71">
        <f>ฉบับครู!C14</f>
        <v>44323</v>
      </c>
      <c r="D14" s="30" t="str">
        <f>ฉบับครู!D14</f>
        <v>นายศานติบูรณ์  แซ่ลี้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4/11</v>
      </c>
      <c r="C15" s="71">
        <f>ฉบับครู!C15</f>
        <v>44324</v>
      </c>
      <c r="D15" s="30" t="str">
        <f>ฉบับครู!D15</f>
        <v>นายสุพิชฌาย์  แสงกล้า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4/11</v>
      </c>
      <c r="C16" s="71">
        <f>ฉบับครู!C16</f>
        <v>44325</v>
      </c>
      <c r="D16" s="30" t="str">
        <f>ฉบับครู!D16</f>
        <v>นายสุรพงษ์  พงษ์พานิช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4/11</v>
      </c>
      <c r="C17" s="71">
        <f>ฉบับครู!C17</f>
        <v>44356</v>
      </c>
      <c r="D17" s="30" t="str">
        <f>ฉบับครู!D17</f>
        <v>นายธนกร  ชมภูนาค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4/11</v>
      </c>
      <c r="C18" s="71">
        <f>ฉบับครู!C18</f>
        <v>44405</v>
      </c>
      <c r="D18" s="30" t="str">
        <f>ฉบับครู!D18</f>
        <v>นายปวสิทธิ์  เสือรอด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4/11</v>
      </c>
      <c r="C19" s="71">
        <f>ฉบับครู!C19</f>
        <v>44442</v>
      </c>
      <c r="D19" s="30" t="str">
        <f>ฉบับครู!D19</f>
        <v>นายจิตรภาณุ  จันทะปัดถา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4/11</v>
      </c>
      <c r="C20" s="71">
        <f>ฉบับครู!C20</f>
        <v>44448</v>
      </c>
      <c r="D20" s="30" t="str">
        <f>ฉบับครู!D20</f>
        <v>นายธัชพล  นาคผจญ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4/11</v>
      </c>
      <c r="C21" s="71">
        <f>ฉบับครู!C21</f>
        <v>44458</v>
      </c>
      <c r="D21" s="30" t="str">
        <f>ฉบับครู!D21</f>
        <v>นายโสภณวิชญ์  ศรีสวัสดิ์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4/11</v>
      </c>
      <c r="C22" s="71">
        <f>ฉบับครู!C22</f>
        <v>46244</v>
      </c>
      <c r="D22" s="30" t="str">
        <f>ฉบับครู!D22</f>
        <v>นายกรดนัย  จักขุรักษ์</v>
      </c>
      <c r="E22" s="31" t="str">
        <f>ฉบับครู!E22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4/11</v>
      </c>
      <c r="C23" s="71">
        <f>ฉบับครู!C23</f>
        <v>46245</v>
      </c>
      <c r="D23" s="30" t="str">
        <f>ฉบับครู!D23</f>
        <v>นายเหมพงศ์  วาสนานิกรกุลชัย</v>
      </c>
      <c r="E23" s="31" t="str">
        <f>ฉบับครู!E23</f>
        <v>ชาย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4/11</v>
      </c>
      <c r="C24" s="71">
        <f>ฉบับครู!C24</f>
        <v>44007</v>
      </c>
      <c r="D24" s="30" t="str">
        <f>ฉบับครู!D24</f>
        <v>นางสาวรัตนประภา  ตรวจมรรคา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4/11</v>
      </c>
      <c r="C25" s="71">
        <f>ฉบับครู!C25</f>
        <v>44150</v>
      </c>
      <c r="D25" s="30" t="str">
        <f>ฉบับครู!D25</f>
        <v>นางสาวทิพย์วรา  ฤทธิ์เดช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4/11</v>
      </c>
      <c r="C26" s="71">
        <f>ฉบับครู!C26</f>
        <v>44210</v>
      </c>
      <c r="D26" s="30" t="str">
        <f>ฉบับครู!D26</f>
        <v>นางสาวสิรินธารา  ทองสา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4/11</v>
      </c>
      <c r="C27" s="71">
        <f>ฉบับครู!C27</f>
        <v>44237</v>
      </c>
      <c r="D27" s="30" t="str">
        <f>ฉบับครู!D27</f>
        <v>นางสาวกฤติยานี  เที่ยงธรรม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4/11</v>
      </c>
      <c r="C28" s="71">
        <f>ฉบับครู!C28</f>
        <v>44241</v>
      </c>
      <c r="D28" s="30" t="str">
        <f>ฉบับครู!D28</f>
        <v>นางสาวนฤชยา  เฉลิมวงค์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4/11</v>
      </c>
      <c r="C29" s="71">
        <f>ฉบับครู!C29</f>
        <v>44243</v>
      </c>
      <c r="D29" s="30" t="str">
        <f>ฉบับครู!D29</f>
        <v>นางสาวปาริชาด  ปานแป้น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4/11</v>
      </c>
      <c r="C30" s="71">
        <f>ฉบับครู!C30</f>
        <v>44302</v>
      </c>
      <c r="D30" s="30" t="str">
        <f>ฉบับครู!D30</f>
        <v>นางสาวอินทิรา  สมคณะ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4/11</v>
      </c>
      <c r="C31" s="71">
        <f>ฉบับครู!C31</f>
        <v>44339</v>
      </c>
      <c r="D31" s="30" t="str">
        <f>ฉบับครู!D31</f>
        <v>นางสาวณัฎฐณิชา  หงษ์หนองหว้า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4/11</v>
      </c>
      <c r="C32" s="71">
        <f>ฉบับครู!C32</f>
        <v>44343</v>
      </c>
      <c r="D32" s="30" t="str">
        <f>ฉบับครู!D32</f>
        <v>นางสาวพิมธิดา  ศรีเตชะ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4/11</v>
      </c>
      <c r="C33" s="71">
        <f>ฉบับครู!C33</f>
        <v>44390</v>
      </c>
      <c r="D33" s="30" t="str">
        <f>ฉบับครู!D33</f>
        <v>นางสาวโยษิตา  สมมุ่ง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4/11</v>
      </c>
      <c r="C34" s="71">
        <f>ฉบับครู!C34</f>
        <v>44424</v>
      </c>
      <c r="D34" s="30" t="str">
        <f>ฉบับครู!D34</f>
        <v>นางสาวตติยา  เอื้อกิจพัฒนา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4/11</v>
      </c>
      <c r="C35" s="71">
        <f>ฉบับครู!C35</f>
        <v>44466</v>
      </c>
      <c r="D35" s="30" t="str">
        <f>ฉบับครู!D35</f>
        <v>นางสาวชนากานต์  ศรีกาญจนา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4/11</v>
      </c>
      <c r="C36" s="71">
        <f>ฉบับครู!C36</f>
        <v>46208</v>
      </c>
      <c r="D36" s="30" t="str">
        <f>ฉบับครู!D36</f>
        <v>นางสาวอภัสรา  ไชยราช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4/11</v>
      </c>
      <c r="C37" s="71">
        <f>ฉบับครู!C37</f>
        <v>46246</v>
      </c>
      <c r="D37" s="30" t="str">
        <f>ฉบับครู!D37</f>
        <v>นางสาวจิลณีทิพย์  มากอยู่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4/11</v>
      </c>
      <c r="C38" s="71">
        <f>ฉบับครู!C38</f>
        <v>46247</v>
      </c>
      <c r="D38" s="30" t="str">
        <f>ฉบับครู!D38</f>
        <v>นางสาวจุฑามาศ  สาโสภา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4/11</v>
      </c>
      <c r="C39" s="71">
        <f>ฉบับครู!C39</f>
        <v>46248</v>
      </c>
      <c r="D39" s="30" t="str">
        <f>ฉบับครู!D39</f>
        <v>นางสาวปริตา  คำวัน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4/11</v>
      </c>
      <c r="C40" s="71">
        <f>ฉบับครู!C40</f>
        <v>46249</v>
      </c>
      <c r="D40" s="30" t="str">
        <f>ฉบับครู!D40</f>
        <v>นางสาวเปรมจิต  จิตรมั่น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4/11</v>
      </c>
      <c r="C41" s="71">
        <f>ฉบับครู!C41</f>
        <v>46250</v>
      </c>
      <c r="D41" s="30" t="str">
        <f>ฉบับครู!D41</f>
        <v>นางสาวศวิตา  สัตย์ไพศาลกิจ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/>
      <c r="C42" s="71"/>
      <c r="D42" s="30"/>
      <c r="E42" s="31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/>
      <c r="C43" s="71"/>
      <c r="D43" s="30"/>
      <c r="E43" s="31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/>
      <c r="C44" s="71"/>
      <c r="D44" s="30"/>
      <c r="E44" s="31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68"/>
      <c r="B55" s="69"/>
      <c r="C55" s="56"/>
      <c r="D55" s="46"/>
      <c r="E55" s="56"/>
      <c r="F55" s="51"/>
      <c r="G55" s="51"/>
      <c r="H55" s="51"/>
      <c r="I55" s="51"/>
      <c r="J55" s="51"/>
      <c r="K55" s="51"/>
      <c r="L55" s="70"/>
      <c r="M55" s="70"/>
      <c r="N55" s="70"/>
      <c r="O55" s="70"/>
      <c r="P55" s="70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0" t="s">
        <v>62</v>
      </c>
      <c r="D57" s="91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100" t="s">
        <v>62</v>
      </c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101" t="s">
        <v>138</v>
      </c>
      <c r="D58" s="102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0"/>
      <c r="P58" s="91"/>
      <c r="Q58" s="91"/>
      <c r="R58" s="46"/>
      <c r="S58" s="90" t="s">
        <v>139</v>
      </c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0" t="s">
        <v>63</v>
      </c>
      <c r="D59" s="91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101"/>
      <c r="P59" s="91"/>
      <c r="Q59" s="91"/>
      <c r="R59" s="46"/>
      <c r="S59" s="90" t="s">
        <v>63</v>
      </c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6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7"/>
  <sheetViews>
    <sheetView topLeftCell="A34" workbookViewId="0">
      <selection activeCell="A42" sqref="A42:XFD42"/>
    </sheetView>
  </sheetViews>
  <sheetFormatPr defaultColWidth="10.08203125" defaultRowHeight="15" customHeight="1" x14ac:dyDescent="0.35"/>
  <cols>
    <col min="1" max="1" width="3.9140625" style="87" customWidth="1"/>
    <col min="2" max="2" width="5.4140625" style="87" customWidth="1"/>
    <col min="3" max="3" width="5.08203125" style="87" customWidth="1"/>
    <col min="4" max="4" width="7.6640625" style="87" customWidth="1"/>
    <col min="5" max="5" width="27.6640625" style="87" customWidth="1"/>
    <col min="6" max="6" width="9.08203125" style="87" customWidth="1"/>
    <col min="7" max="7" width="5" style="87" hidden="1" customWidth="1"/>
    <col min="8" max="8" width="13.58203125" style="87" customWidth="1"/>
    <col min="9" max="9" width="3.6640625" style="87" hidden="1" customWidth="1"/>
    <col min="10" max="10" width="14.58203125" style="87" customWidth="1"/>
    <col min="11" max="11" width="5.08203125" style="87" hidden="1" customWidth="1"/>
    <col min="12" max="12" width="13.58203125" style="87" customWidth="1"/>
    <col min="13" max="13" width="6" style="87" hidden="1" customWidth="1"/>
    <col min="14" max="14" width="13.58203125" style="87" customWidth="1"/>
    <col min="15" max="15" width="3.58203125" style="87" hidden="1" customWidth="1"/>
    <col min="16" max="16" width="13.58203125" style="87" customWidth="1"/>
    <col min="17" max="17" width="3.1640625" style="87" hidden="1" customWidth="1"/>
    <col min="18" max="18" width="8.4140625" style="87" hidden="1" customWidth="1"/>
    <col min="19" max="19" width="14.1640625" style="87" customWidth="1"/>
    <col min="20" max="31" width="9.08203125" style="87" customWidth="1"/>
    <col min="32" max="16384" width="10.08203125" style="87"/>
  </cols>
  <sheetData>
    <row r="1" spans="1:31" ht="18.75" customHeight="1" x14ac:dyDescent="0.6">
      <c r="A1" s="3"/>
      <c r="B1" s="46"/>
      <c r="C1" s="46"/>
      <c r="D1" s="51"/>
      <c r="E1" s="46"/>
      <c r="F1" s="46"/>
      <c r="G1" s="64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2" t="s">
        <v>0</v>
      </c>
      <c r="C2" s="93"/>
      <c r="D2" s="93"/>
      <c r="E2" s="93"/>
      <c r="F2" s="94"/>
      <c r="G2" s="65"/>
      <c r="H2" s="109" t="s">
        <v>87</v>
      </c>
      <c r="I2" s="93"/>
      <c r="J2" s="93"/>
      <c r="K2" s="93"/>
      <c r="L2" s="93"/>
      <c r="M2" s="93"/>
      <c r="N2" s="93"/>
      <c r="O2" s="93"/>
      <c r="P2" s="93"/>
      <c r="Q2" s="93"/>
      <c r="R2" s="93"/>
      <c r="S2" s="9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2" t="str">
        <f>ฉบับนักเรียน!A3</f>
        <v>นางสาวธนิดา จั่นเล็ก  นางสาวอวิกา ลิ้มพานิชภักดี</v>
      </c>
      <c r="C3" s="93"/>
      <c r="D3" s="93"/>
      <c r="E3" s="93"/>
      <c r="F3" s="94"/>
      <c r="G3" s="65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5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5">
      <c r="A5" s="3"/>
      <c r="B5" s="26" t="s">
        <v>66</v>
      </c>
      <c r="C5" s="50" t="str">
        <f>ฉบับครู!B5</f>
        <v>4/11</v>
      </c>
      <c r="D5" s="82">
        <f>ฉบับนักเรียน!C5</f>
        <v>43976</v>
      </c>
      <c r="E5" s="48" t="str">
        <f>ฉบับนักเรียน!D5</f>
        <v>นายทับสุวรรณ  พรมฝั้น</v>
      </c>
      <c r="F5" s="32" t="str">
        <f>ฉบับนักเรียน!E5</f>
        <v>ชาย</v>
      </c>
      <c r="G5" s="66">
        <f>(equal1!G5+equal2!G5+equal3!G5)/3</f>
        <v>0</v>
      </c>
      <c r="H5" s="32" t="str">
        <f t="shared" ref="H5:H41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1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1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1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1" si="4">IF(O5&gt;4,"มีจุดแข็ง","ไม่มีจุดแข็ง")</f>
        <v>ไม่มีจุดแข็ง</v>
      </c>
      <c r="Q5" s="66">
        <f t="shared" ref="Q5:Q41" si="5">G5+I5+K5+M5</f>
        <v>0</v>
      </c>
      <c r="R5" s="66">
        <f t="shared" ref="R5:R41" si="6">SUM(G5,I5,K5,M5)</f>
        <v>0</v>
      </c>
      <c r="S5" s="32" t="str">
        <f t="shared" ref="S5:S41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5">
      <c r="A6" s="3"/>
      <c r="B6" s="26" t="s">
        <v>13</v>
      </c>
      <c r="C6" s="50" t="str">
        <f>ฉบับครู!B6</f>
        <v>4/11</v>
      </c>
      <c r="D6" s="82">
        <f>ฉบับนักเรียน!C6</f>
        <v>44083</v>
      </c>
      <c r="E6" s="48" t="str">
        <f>ฉบับนักเรียน!D6</f>
        <v>นายชิษณุพงศ์  ห่อหุ้ม</v>
      </c>
      <c r="F6" s="32" t="str">
        <f>ฉบับนักเรียน!E6</f>
        <v>ชาย</v>
      </c>
      <c r="G6" s="66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6">
        <f t="shared" si="5"/>
        <v>0</v>
      </c>
      <c r="R6" s="66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5">
      <c r="A7" s="3"/>
      <c r="B7" s="26" t="s">
        <v>14</v>
      </c>
      <c r="C7" s="50" t="str">
        <f>ฉบับครู!B7</f>
        <v>4/11</v>
      </c>
      <c r="D7" s="82">
        <f>ฉบับนักเรียน!C7</f>
        <v>44171</v>
      </c>
      <c r="E7" s="48" t="str">
        <f>ฉบับนักเรียน!D7</f>
        <v>นายณัฐกมล  ทัศนัย</v>
      </c>
      <c r="F7" s="32" t="str">
        <f>ฉบับนักเรียน!E7</f>
        <v>ชาย</v>
      </c>
      <c r="G7" s="66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6">
        <f t="shared" si="5"/>
        <v>0</v>
      </c>
      <c r="R7" s="66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5">
      <c r="A8" s="3"/>
      <c r="B8" s="26" t="s">
        <v>15</v>
      </c>
      <c r="C8" s="50" t="str">
        <f>ฉบับครู!B8</f>
        <v>4/11</v>
      </c>
      <c r="D8" s="82">
        <f>ฉบับนักเรียน!C8</f>
        <v>44231</v>
      </c>
      <c r="E8" s="48" t="str">
        <f>ฉบับนักเรียน!D8</f>
        <v>นายธวัชชัย  กลีบเมฆ</v>
      </c>
      <c r="F8" s="32" t="str">
        <f>ฉบับนักเรียน!E8</f>
        <v>ชาย</v>
      </c>
      <c r="G8" s="66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6">
        <f t="shared" si="5"/>
        <v>0</v>
      </c>
      <c r="R8" s="66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5">
      <c r="A9" s="3"/>
      <c r="B9" s="26" t="s">
        <v>16</v>
      </c>
      <c r="C9" s="50" t="str">
        <f>ฉบับครู!B9</f>
        <v>4/11</v>
      </c>
      <c r="D9" s="82">
        <f>ฉบับนักเรียน!C9</f>
        <v>44260</v>
      </c>
      <c r="E9" s="48" t="str">
        <f>ฉบับนักเรียน!D9</f>
        <v>นายกรวิชญ์  แก้วพิลา</v>
      </c>
      <c r="F9" s="32" t="str">
        <f>ฉบับนักเรียน!E9</f>
        <v>ชาย</v>
      </c>
      <c r="G9" s="66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6">
        <f t="shared" si="5"/>
        <v>0</v>
      </c>
      <c r="R9" s="66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5">
      <c r="A10" s="3"/>
      <c r="B10" s="26" t="s">
        <v>17</v>
      </c>
      <c r="C10" s="50" t="str">
        <f>ฉบับครู!B10</f>
        <v>4/11</v>
      </c>
      <c r="D10" s="82">
        <f>ฉบับนักเรียน!C10</f>
        <v>44264</v>
      </c>
      <c r="E10" s="48" t="str">
        <f>ฉบับนักเรียน!D10</f>
        <v>นายเทพพระกร  ระภักดี</v>
      </c>
      <c r="F10" s="32" t="str">
        <f>ฉบับนักเรียน!E10</f>
        <v>ชาย</v>
      </c>
      <c r="G10" s="66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6">
        <f t="shared" si="5"/>
        <v>0</v>
      </c>
      <c r="R10" s="66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5">
      <c r="A11" s="3"/>
      <c r="B11" s="26" t="s">
        <v>18</v>
      </c>
      <c r="C11" s="50" t="str">
        <f>ฉบับครู!B11</f>
        <v>4/11</v>
      </c>
      <c r="D11" s="82">
        <f>ฉบับนักเรียน!C11</f>
        <v>44274</v>
      </c>
      <c r="E11" s="48" t="str">
        <f>ฉบับนักเรียน!D11</f>
        <v>นายศุภณัฐ  เต็มใจเติมบุญ</v>
      </c>
      <c r="F11" s="32" t="str">
        <f>ฉบับนักเรียน!E11</f>
        <v>ชาย</v>
      </c>
      <c r="G11" s="66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6">
        <f t="shared" si="5"/>
        <v>0</v>
      </c>
      <c r="R11" s="66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5">
      <c r="A12" s="3"/>
      <c r="B12" s="26" t="s">
        <v>19</v>
      </c>
      <c r="C12" s="50" t="str">
        <f>ฉบับครู!B12</f>
        <v>4/11</v>
      </c>
      <c r="D12" s="82">
        <f>ฉบับนักเรียน!C12</f>
        <v>44276</v>
      </c>
      <c r="E12" s="48" t="str">
        <f>ฉบับนักเรียน!D12</f>
        <v>นายสิรภพ  ห่อหุ้ม</v>
      </c>
      <c r="F12" s="32" t="str">
        <f>ฉบับนักเรียน!E12</f>
        <v>ชาย</v>
      </c>
      <c r="G12" s="66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6">
        <f t="shared" si="5"/>
        <v>0</v>
      </c>
      <c r="R12" s="66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5">
      <c r="A13" s="3"/>
      <c r="B13" s="26" t="s">
        <v>20</v>
      </c>
      <c r="C13" s="50" t="str">
        <f>ฉบับครู!B13</f>
        <v>4/11</v>
      </c>
      <c r="D13" s="82">
        <f>ฉบับนักเรียน!C13</f>
        <v>44311</v>
      </c>
      <c r="E13" s="48" t="str">
        <f>ฉบับนักเรียน!D13</f>
        <v>นายธนัญชัย  ศรีปราชญ์</v>
      </c>
      <c r="F13" s="32" t="str">
        <f>ฉบับนักเรียน!E13</f>
        <v>ชาย</v>
      </c>
      <c r="G13" s="66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6">
        <f t="shared" si="5"/>
        <v>0</v>
      </c>
      <c r="R13" s="66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5">
      <c r="A14" s="3"/>
      <c r="B14" s="26" t="s">
        <v>21</v>
      </c>
      <c r="C14" s="50" t="str">
        <f>ฉบับครู!B14</f>
        <v>4/11</v>
      </c>
      <c r="D14" s="82">
        <f>ฉบับนักเรียน!C14</f>
        <v>44323</v>
      </c>
      <c r="E14" s="48" t="str">
        <f>ฉบับนักเรียน!D14</f>
        <v>นายศานติบูรณ์  แซ่ลี้</v>
      </c>
      <c r="F14" s="32" t="str">
        <f>ฉบับนักเรียน!E14</f>
        <v>ชาย</v>
      </c>
      <c r="G14" s="66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6">
        <f t="shared" si="5"/>
        <v>0</v>
      </c>
      <c r="R14" s="66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5">
      <c r="A15" s="3"/>
      <c r="B15" s="26" t="s">
        <v>22</v>
      </c>
      <c r="C15" s="50" t="str">
        <f>ฉบับครู!B15</f>
        <v>4/11</v>
      </c>
      <c r="D15" s="82">
        <f>ฉบับนักเรียน!C15</f>
        <v>44324</v>
      </c>
      <c r="E15" s="48" t="str">
        <f>ฉบับนักเรียน!D15</f>
        <v>นายสุพิชฌาย์  แสงกล้า</v>
      </c>
      <c r="F15" s="32" t="str">
        <f>ฉบับนักเรียน!E15</f>
        <v>ชาย</v>
      </c>
      <c r="G15" s="66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6">
        <f t="shared" si="5"/>
        <v>0</v>
      </c>
      <c r="R15" s="66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5">
      <c r="A16" s="3"/>
      <c r="B16" s="26" t="s">
        <v>23</v>
      </c>
      <c r="C16" s="50" t="str">
        <f>ฉบับครู!B16</f>
        <v>4/11</v>
      </c>
      <c r="D16" s="82">
        <f>ฉบับนักเรียน!C16</f>
        <v>44325</v>
      </c>
      <c r="E16" s="48" t="str">
        <f>ฉบับนักเรียน!D16</f>
        <v>นายสุรพงษ์  พงษ์พานิช</v>
      </c>
      <c r="F16" s="32" t="str">
        <f>ฉบับนักเรียน!E16</f>
        <v>ชาย</v>
      </c>
      <c r="G16" s="66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6">
        <f t="shared" si="5"/>
        <v>0</v>
      </c>
      <c r="R16" s="66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5">
      <c r="A17" s="3"/>
      <c r="B17" s="26" t="s">
        <v>24</v>
      </c>
      <c r="C17" s="50" t="str">
        <f>ฉบับครู!B17</f>
        <v>4/11</v>
      </c>
      <c r="D17" s="82">
        <f>ฉบับนักเรียน!C17</f>
        <v>44356</v>
      </c>
      <c r="E17" s="48" t="str">
        <f>ฉบับนักเรียน!D17</f>
        <v>นายธนกร  ชมภูนาค</v>
      </c>
      <c r="F17" s="32" t="str">
        <f>ฉบับนักเรียน!E17</f>
        <v>ชาย</v>
      </c>
      <c r="G17" s="66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6">
        <f t="shared" si="5"/>
        <v>0</v>
      </c>
      <c r="R17" s="66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5">
      <c r="A18" s="3"/>
      <c r="B18" s="26" t="s">
        <v>25</v>
      </c>
      <c r="C18" s="50" t="str">
        <f>ฉบับครู!B18</f>
        <v>4/11</v>
      </c>
      <c r="D18" s="82">
        <f>ฉบับนักเรียน!C18</f>
        <v>44405</v>
      </c>
      <c r="E18" s="48" t="str">
        <f>ฉบับนักเรียน!D18</f>
        <v>นายปวสิทธิ์  เสือรอด</v>
      </c>
      <c r="F18" s="32" t="str">
        <f>ฉบับนักเรียน!E18</f>
        <v>ชาย</v>
      </c>
      <c r="G18" s="66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6">
        <f t="shared" si="5"/>
        <v>0</v>
      </c>
      <c r="R18" s="66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5">
      <c r="A19" s="3"/>
      <c r="B19" s="26" t="s">
        <v>26</v>
      </c>
      <c r="C19" s="50" t="str">
        <f>ฉบับครู!B19</f>
        <v>4/11</v>
      </c>
      <c r="D19" s="82">
        <f>ฉบับนักเรียน!C19</f>
        <v>44442</v>
      </c>
      <c r="E19" s="48" t="str">
        <f>ฉบับนักเรียน!D19</f>
        <v>นายจิตรภาณุ  จันทะปัดถา</v>
      </c>
      <c r="F19" s="32" t="str">
        <f>ฉบับนักเรียน!E19</f>
        <v>ชาย</v>
      </c>
      <c r="G19" s="66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6">
        <f t="shared" si="5"/>
        <v>0</v>
      </c>
      <c r="R19" s="66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5">
      <c r="A20" s="3"/>
      <c r="B20" s="26" t="s">
        <v>27</v>
      </c>
      <c r="C20" s="50" t="str">
        <f>ฉบับครู!B20</f>
        <v>4/11</v>
      </c>
      <c r="D20" s="82">
        <f>ฉบับนักเรียน!C20</f>
        <v>44448</v>
      </c>
      <c r="E20" s="48" t="str">
        <f>ฉบับนักเรียน!D20</f>
        <v>นายธัชพล  นาคผจญ</v>
      </c>
      <c r="F20" s="32" t="str">
        <f>ฉบับนักเรียน!E20</f>
        <v>ชาย</v>
      </c>
      <c r="G20" s="66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6">
        <f t="shared" si="5"/>
        <v>0</v>
      </c>
      <c r="R20" s="66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5">
      <c r="A21" s="3"/>
      <c r="B21" s="26" t="s">
        <v>28</v>
      </c>
      <c r="C21" s="50" t="str">
        <f>ฉบับครู!B21</f>
        <v>4/11</v>
      </c>
      <c r="D21" s="82">
        <f>ฉบับนักเรียน!C21</f>
        <v>44458</v>
      </c>
      <c r="E21" s="48" t="str">
        <f>ฉบับนักเรียน!D21</f>
        <v>นายโสภณวิชญ์  ศรีสวัสดิ์</v>
      </c>
      <c r="F21" s="32" t="str">
        <f>ฉบับนักเรียน!E21</f>
        <v>ชาย</v>
      </c>
      <c r="G21" s="66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6">
        <f t="shared" si="5"/>
        <v>0</v>
      </c>
      <c r="R21" s="66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5">
      <c r="A22" s="3"/>
      <c r="B22" s="26" t="s">
        <v>29</v>
      </c>
      <c r="C22" s="50" t="str">
        <f>ฉบับครู!B22</f>
        <v>4/11</v>
      </c>
      <c r="D22" s="82">
        <f>ฉบับนักเรียน!C22</f>
        <v>46244</v>
      </c>
      <c r="E22" s="48" t="str">
        <f>ฉบับนักเรียน!D22</f>
        <v>นายกรดนัย  จักขุรักษ์</v>
      </c>
      <c r="F22" s="32" t="str">
        <f>ฉบับนักเรียน!E22</f>
        <v>ชาย</v>
      </c>
      <c r="G22" s="66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6">
        <f t="shared" si="5"/>
        <v>0</v>
      </c>
      <c r="R22" s="66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5">
      <c r="A23" s="3"/>
      <c r="B23" s="26" t="s">
        <v>30</v>
      </c>
      <c r="C23" s="50" t="str">
        <f>ฉบับครู!B23</f>
        <v>4/11</v>
      </c>
      <c r="D23" s="82">
        <f>ฉบับนักเรียน!C23</f>
        <v>46245</v>
      </c>
      <c r="E23" s="48" t="str">
        <f>ฉบับนักเรียน!D23</f>
        <v>นายเหมพงศ์  วาสนานิกรกุลชัย</v>
      </c>
      <c r="F23" s="32" t="str">
        <f>ฉบับนักเรียน!E23</f>
        <v>ชาย</v>
      </c>
      <c r="G23" s="66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6">
        <f t="shared" si="5"/>
        <v>0</v>
      </c>
      <c r="R23" s="66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5">
      <c r="A24" s="3"/>
      <c r="B24" s="26" t="s">
        <v>31</v>
      </c>
      <c r="C24" s="50" t="str">
        <f>ฉบับครู!B24</f>
        <v>4/11</v>
      </c>
      <c r="D24" s="82">
        <f>ฉบับนักเรียน!C24</f>
        <v>44007</v>
      </c>
      <c r="E24" s="48" t="str">
        <f>ฉบับนักเรียน!D24</f>
        <v>นางสาวรัตนประภา  ตรวจมรรคา</v>
      </c>
      <c r="F24" s="32" t="str">
        <f>ฉบับนักเรียน!E24</f>
        <v>หญิง</v>
      </c>
      <c r="G24" s="66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6">
        <f t="shared" si="5"/>
        <v>0</v>
      </c>
      <c r="R24" s="66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5">
      <c r="A25" s="3"/>
      <c r="B25" s="26" t="s">
        <v>32</v>
      </c>
      <c r="C25" s="50" t="str">
        <f>ฉบับครู!B25</f>
        <v>4/11</v>
      </c>
      <c r="D25" s="82">
        <f>ฉบับนักเรียน!C25</f>
        <v>44150</v>
      </c>
      <c r="E25" s="48" t="str">
        <f>ฉบับนักเรียน!D25</f>
        <v>นางสาวทิพย์วรา  ฤทธิ์เดช</v>
      </c>
      <c r="F25" s="32" t="str">
        <f>ฉบับนักเรียน!E25</f>
        <v>หญิง</v>
      </c>
      <c r="G25" s="66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6">
        <f t="shared" si="5"/>
        <v>0</v>
      </c>
      <c r="R25" s="66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5">
      <c r="A26" s="3"/>
      <c r="B26" s="26" t="s">
        <v>33</v>
      </c>
      <c r="C26" s="50" t="str">
        <f>ฉบับครู!B26</f>
        <v>4/11</v>
      </c>
      <c r="D26" s="82">
        <f>ฉบับนักเรียน!C26</f>
        <v>44210</v>
      </c>
      <c r="E26" s="48" t="str">
        <f>ฉบับนักเรียน!D26</f>
        <v>นางสาวสิรินธารา  ทองสา</v>
      </c>
      <c r="F26" s="32" t="str">
        <f>ฉบับนักเรียน!E26</f>
        <v>หญิง</v>
      </c>
      <c r="G26" s="66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6">
        <f t="shared" si="5"/>
        <v>0</v>
      </c>
      <c r="R26" s="66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5">
      <c r="A27" s="3"/>
      <c r="B27" s="26" t="s">
        <v>34</v>
      </c>
      <c r="C27" s="50" t="str">
        <f>ฉบับครู!B27</f>
        <v>4/11</v>
      </c>
      <c r="D27" s="82">
        <f>ฉบับนักเรียน!C27</f>
        <v>44237</v>
      </c>
      <c r="E27" s="48" t="str">
        <f>ฉบับนักเรียน!D27</f>
        <v>นางสาวกฤติยานี  เที่ยงธรรม</v>
      </c>
      <c r="F27" s="32" t="str">
        <f>ฉบับนักเรียน!E27</f>
        <v>หญิง</v>
      </c>
      <c r="G27" s="66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6">
        <f t="shared" si="5"/>
        <v>0</v>
      </c>
      <c r="R27" s="66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5">
      <c r="A28" s="3"/>
      <c r="B28" s="26" t="s">
        <v>35</v>
      </c>
      <c r="C28" s="50" t="str">
        <f>ฉบับครู!B28</f>
        <v>4/11</v>
      </c>
      <c r="D28" s="82">
        <f>ฉบับนักเรียน!C28</f>
        <v>44241</v>
      </c>
      <c r="E28" s="48" t="str">
        <f>ฉบับนักเรียน!D28</f>
        <v>นางสาวนฤชยา  เฉลิมวงค์</v>
      </c>
      <c r="F28" s="32" t="str">
        <f>ฉบับนักเรียน!E28</f>
        <v>หญิง</v>
      </c>
      <c r="G28" s="66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6">
        <f t="shared" si="5"/>
        <v>0</v>
      </c>
      <c r="R28" s="66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5">
      <c r="A29" s="3"/>
      <c r="B29" s="26" t="s">
        <v>36</v>
      </c>
      <c r="C29" s="50" t="str">
        <f>ฉบับครู!B29</f>
        <v>4/11</v>
      </c>
      <c r="D29" s="82">
        <f>ฉบับนักเรียน!C29</f>
        <v>44243</v>
      </c>
      <c r="E29" s="48" t="str">
        <f>ฉบับนักเรียน!D29</f>
        <v>นางสาวปาริชาด  ปานแป้น</v>
      </c>
      <c r="F29" s="32" t="str">
        <f>ฉบับนักเรียน!E29</f>
        <v>หญิง</v>
      </c>
      <c r="G29" s="66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6">
        <f t="shared" si="5"/>
        <v>0</v>
      </c>
      <c r="R29" s="66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5">
      <c r="A30" s="3"/>
      <c r="B30" s="26" t="s">
        <v>37</v>
      </c>
      <c r="C30" s="50" t="str">
        <f>ฉบับครู!B30</f>
        <v>4/11</v>
      </c>
      <c r="D30" s="82">
        <f>ฉบับนักเรียน!C30</f>
        <v>44302</v>
      </c>
      <c r="E30" s="48" t="str">
        <f>ฉบับนักเรียน!D30</f>
        <v>นางสาวอินทิรา  สมคณะ</v>
      </c>
      <c r="F30" s="32" t="str">
        <f>ฉบับนักเรียน!E30</f>
        <v>หญิง</v>
      </c>
      <c r="G30" s="66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6">
        <f t="shared" si="5"/>
        <v>0</v>
      </c>
      <c r="R30" s="66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5">
      <c r="A31" s="3"/>
      <c r="B31" s="26" t="s">
        <v>38</v>
      </c>
      <c r="C31" s="50" t="str">
        <f>ฉบับครู!B31</f>
        <v>4/11</v>
      </c>
      <c r="D31" s="82">
        <f>ฉบับนักเรียน!C31</f>
        <v>44339</v>
      </c>
      <c r="E31" s="48" t="str">
        <f>ฉบับนักเรียน!D31</f>
        <v>นางสาวณัฎฐณิชา  หงษ์หนองหว้า</v>
      </c>
      <c r="F31" s="32" t="str">
        <f>ฉบับนักเรียน!E31</f>
        <v>หญิง</v>
      </c>
      <c r="G31" s="66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6">
        <f t="shared" si="5"/>
        <v>0</v>
      </c>
      <c r="R31" s="66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5">
      <c r="A32" s="3"/>
      <c r="B32" s="26" t="s">
        <v>39</v>
      </c>
      <c r="C32" s="50" t="str">
        <f>ฉบับครู!B32</f>
        <v>4/11</v>
      </c>
      <c r="D32" s="82">
        <f>ฉบับนักเรียน!C32</f>
        <v>44343</v>
      </c>
      <c r="E32" s="48" t="str">
        <f>ฉบับนักเรียน!D32</f>
        <v>นางสาวพิมธิดา  ศรีเตชะ</v>
      </c>
      <c r="F32" s="32" t="str">
        <f>ฉบับนักเรียน!E32</f>
        <v>หญิง</v>
      </c>
      <c r="G32" s="66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6">
        <f t="shared" si="5"/>
        <v>0</v>
      </c>
      <c r="R32" s="66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5">
      <c r="A33" s="3"/>
      <c r="B33" s="26" t="s">
        <v>40</v>
      </c>
      <c r="C33" s="50" t="str">
        <f>ฉบับครู!B33</f>
        <v>4/11</v>
      </c>
      <c r="D33" s="82">
        <f>ฉบับนักเรียน!C33</f>
        <v>44390</v>
      </c>
      <c r="E33" s="48" t="str">
        <f>ฉบับนักเรียน!D33</f>
        <v>นางสาวโยษิตา  สมมุ่ง</v>
      </c>
      <c r="F33" s="32" t="str">
        <f>ฉบับนักเรียน!E33</f>
        <v>หญิง</v>
      </c>
      <c r="G33" s="66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6">
        <f t="shared" si="5"/>
        <v>0</v>
      </c>
      <c r="R33" s="66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5">
      <c r="A34" s="3"/>
      <c r="B34" s="26" t="s">
        <v>41</v>
      </c>
      <c r="C34" s="50" t="str">
        <f>ฉบับครู!B34</f>
        <v>4/11</v>
      </c>
      <c r="D34" s="82">
        <f>ฉบับนักเรียน!C34</f>
        <v>44424</v>
      </c>
      <c r="E34" s="48" t="str">
        <f>ฉบับนักเรียน!D34</f>
        <v>นางสาวตติยา  เอื้อกิจพัฒนา</v>
      </c>
      <c r="F34" s="32" t="str">
        <f>ฉบับนักเรียน!E34</f>
        <v>หญิง</v>
      </c>
      <c r="G34" s="66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6">
        <f t="shared" si="5"/>
        <v>0</v>
      </c>
      <c r="R34" s="66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5">
      <c r="A35" s="3"/>
      <c r="B35" s="26" t="s">
        <v>42</v>
      </c>
      <c r="C35" s="50" t="str">
        <f>ฉบับครู!B35</f>
        <v>4/11</v>
      </c>
      <c r="D35" s="82">
        <f>ฉบับนักเรียน!C35</f>
        <v>44466</v>
      </c>
      <c r="E35" s="48" t="str">
        <f>ฉบับนักเรียน!D35</f>
        <v>นางสาวชนากานต์  ศรีกาญจนา</v>
      </c>
      <c r="F35" s="32" t="str">
        <f>ฉบับนักเรียน!E35</f>
        <v>หญิง</v>
      </c>
      <c r="G35" s="66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6">
        <f t="shared" si="5"/>
        <v>0</v>
      </c>
      <c r="R35" s="66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5">
      <c r="A36" s="3"/>
      <c r="B36" s="26" t="s">
        <v>43</v>
      </c>
      <c r="C36" s="50" t="str">
        <f>ฉบับครู!B36</f>
        <v>4/11</v>
      </c>
      <c r="D36" s="82">
        <f>ฉบับนักเรียน!C36</f>
        <v>46208</v>
      </c>
      <c r="E36" s="48" t="str">
        <f>ฉบับนักเรียน!D36</f>
        <v>นางสาวอภัสรา  ไชยราช</v>
      </c>
      <c r="F36" s="32" t="str">
        <f>ฉบับนักเรียน!E36</f>
        <v>หญิง</v>
      </c>
      <c r="G36" s="66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6">
        <f t="shared" si="5"/>
        <v>0</v>
      </c>
      <c r="R36" s="66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5">
      <c r="A37" s="3"/>
      <c r="B37" s="26" t="s">
        <v>44</v>
      </c>
      <c r="C37" s="50" t="str">
        <f>ฉบับครู!B37</f>
        <v>4/11</v>
      </c>
      <c r="D37" s="82">
        <f>ฉบับนักเรียน!C37</f>
        <v>46246</v>
      </c>
      <c r="E37" s="48" t="str">
        <f>ฉบับนักเรียน!D37</f>
        <v>นางสาวจิลณีทิพย์  มากอยู่</v>
      </c>
      <c r="F37" s="32" t="str">
        <f>ฉบับนักเรียน!E37</f>
        <v>หญิง</v>
      </c>
      <c r="G37" s="66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6">
        <f t="shared" si="5"/>
        <v>0</v>
      </c>
      <c r="R37" s="66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5">
      <c r="A38" s="3"/>
      <c r="B38" s="26" t="s">
        <v>45</v>
      </c>
      <c r="C38" s="50" t="str">
        <f>ฉบับครู!B38</f>
        <v>4/11</v>
      </c>
      <c r="D38" s="82">
        <f>ฉบับนักเรียน!C38</f>
        <v>46247</v>
      </c>
      <c r="E38" s="48" t="str">
        <f>ฉบับนักเรียน!D38</f>
        <v>นางสาวจุฑามาศ  สาโสภา</v>
      </c>
      <c r="F38" s="32" t="str">
        <f>ฉบับนักเรียน!E38</f>
        <v>หญิง</v>
      </c>
      <c r="G38" s="66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6">
        <f t="shared" si="5"/>
        <v>0</v>
      </c>
      <c r="R38" s="66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5">
      <c r="A39" s="3"/>
      <c r="B39" s="26" t="s">
        <v>46</v>
      </c>
      <c r="C39" s="50" t="str">
        <f>ฉบับครู!B39</f>
        <v>4/11</v>
      </c>
      <c r="D39" s="82">
        <f>ฉบับนักเรียน!C39</f>
        <v>46248</v>
      </c>
      <c r="E39" s="48" t="str">
        <f>ฉบับนักเรียน!D39</f>
        <v>นางสาวปริตา  คำวัน</v>
      </c>
      <c r="F39" s="32" t="str">
        <f>ฉบับนักเรียน!E39</f>
        <v>หญิง</v>
      </c>
      <c r="G39" s="66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6">
        <f t="shared" si="5"/>
        <v>0</v>
      </c>
      <c r="R39" s="66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5">
      <c r="A40" s="3"/>
      <c r="B40" s="26" t="s">
        <v>47</v>
      </c>
      <c r="C40" s="50" t="str">
        <f>ฉบับครู!B40</f>
        <v>4/11</v>
      </c>
      <c r="D40" s="82">
        <f>ฉบับนักเรียน!C40</f>
        <v>46249</v>
      </c>
      <c r="E40" s="48" t="str">
        <f>ฉบับนักเรียน!D40</f>
        <v>นางสาวเปรมจิต  จิตรมั่น</v>
      </c>
      <c r="F40" s="32" t="str">
        <f>ฉบับนักเรียน!E40</f>
        <v>หญิง</v>
      </c>
      <c r="G40" s="66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6">
        <f t="shared" si="5"/>
        <v>0</v>
      </c>
      <c r="R40" s="66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5">
      <c r="A41" s="3"/>
      <c r="B41" s="26" t="s">
        <v>48</v>
      </c>
      <c r="C41" s="50" t="str">
        <f>ฉบับครู!B41</f>
        <v>4/11</v>
      </c>
      <c r="D41" s="82">
        <f>ฉบับนักเรียน!C41</f>
        <v>46250</v>
      </c>
      <c r="E41" s="48" t="str">
        <f>ฉบับนักเรียน!D41</f>
        <v>นางสาวศวิตา  สัตย์ไพศาลกิจ</v>
      </c>
      <c r="F41" s="32" t="str">
        <f>ฉบับนักเรียน!E41</f>
        <v>หญิง</v>
      </c>
      <c r="G41" s="66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6">
        <f t="shared" si="5"/>
        <v>0</v>
      </c>
      <c r="R41" s="66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5.75" customHeight="1" x14ac:dyDescent="0.5">
      <c r="A42" s="3"/>
      <c r="B42" s="4"/>
      <c r="C42" s="11"/>
      <c r="D42" s="2"/>
      <c r="E42" s="8"/>
      <c r="F42" s="5"/>
      <c r="G42" s="12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5.75" customHeight="1" x14ac:dyDescent="0.5">
      <c r="A43" s="3"/>
      <c r="B43" s="4"/>
      <c r="C43" s="11"/>
      <c r="D43" s="2"/>
      <c r="E43" s="8"/>
      <c r="F43" s="5"/>
      <c r="G43" s="12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s="52" customFormat="1" ht="15.75" customHeight="1" x14ac:dyDescent="0.6">
      <c r="A44" s="46"/>
      <c r="B44" s="68"/>
      <c r="C44" s="77"/>
      <c r="D44" s="51"/>
      <c r="E44" s="59"/>
      <c r="F44" s="60"/>
      <c r="G44" s="78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s="52" customFormat="1" ht="15.75" customHeight="1" x14ac:dyDescent="0.6">
      <c r="A45" s="46"/>
      <c r="B45" s="68"/>
      <c r="C45" s="77"/>
      <c r="D45" s="51"/>
      <c r="E45" s="59"/>
      <c r="F45" s="60"/>
      <c r="G45" s="78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52" customFormat="1" ht="15.75" customHeight="1" x14ac:dyDescent="0.6">
      <c r="A46" s="46"/>
      <c r="B46" s="68"/>
      <c r="C46" s="77"/>
      <c r="D46" s="51"/>
      <c r="E46" s="59"/>
      <c r="F46" s="60"/>
      <c r="G46" s="78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52" customFormat="1" ht="15.75" customHeight="1" x14ac:dyDescent="0.6">
      <c r="A47" s="46"/>
      <c r="B47" s="79"/>
      <c r="C47" s="80"/>
      <c r="D47" s="81"/>
      <c r="E47" s="59"/>
      <c r="F47" s="60"/>
      <c r="G47" s="78"/>
      <c r="H47" s="60"/>
      <c r="I47" s="60"/>
      <c r="J47" s="60"/>
      <c r="K47" s="60"/>
      <c r="L47" s="60"/>
      <c r="M47" s="60"/>
      <c r="N47" s="60"/>
      <c r="O47" s="60"/>
      <c r="P47" s="79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79"/>
      <c r="C48" s="80"/>
      <c r="D48" s="51" t="str">
        <f>report1!D56</f>
        <v>(ลงชื่อ)</v>
      </c>
      <c r="E48" s="59"/>
      <c r="F48" s="60"/>
      <c r="G48" s="78"/>
      <c r="H48" s="60"/>
      <c r="I48" s="60"/>
      <c r="J48" s="60"/>
      <c r="K48" s="60"/>
      <c r="L48" s="60" t="str">
        <f>report1!L56</f>
        <v xml:space="preserve">                 (ลงชื่อ)</v>
      </c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79"/>
      <c r="C49" s="80"/>
      <c r="D49" s="51"/>
      <c r="E49" s="60" t="str">
        <f>report1!E57</f>
        <v>นางสาวธนิดา จั่นเล็ก</v>
      </c>
      <c r="F49" s="60"/>
      <c r="G49" s="78"/>
      <c r="H49" s="60"/>
      <c r="I49" s="60"/>
      <c r="J49" s="60"/>
      <c r="K49" s="60"/>
      <c r="L49" s="60"/>
      <c r="M49" s="60"/>
      <c r="N49" s="101" t="str">
        <f>report1!N57</f>
        <v>นางสาวอวิกา ลิ้มพานิชภักดี</v>
      </c>
      <c r="O49" s="91"/>
      <c r="P49" s="91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9"/>
      <c r="C50" s="80"/>
      <c r="D50" s="51"/>
      <c r="E50" s="60" t="str">
        <f>report1!E58</f>
        <v xml:space="preserve">      ครูที่ปรึกษา</v>
      </c>
      <c r="F50" s="60"/>
      <c r="G50" s="78"/>
      <c r="H50" s="60"/>
      <c r="I50" s="60"/>
      <c r="J50" s="60"/>
      <c r="K50" s="60"/>
      <c r="L50" s="60"/>
      <c r="M50" s="60"/>
      <c r="N50" s="101" t="str">
        <f>report1!N58</f>
        <v>ครูที่ปรึกษา</v>
      </c>
      <c r="O50" s="91"/>
      <c r="P50" s="91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9"/>
      <c r="C51" s="80"/>
      <c r="D51" s="81"/>
      <c r="E51" s="59"/>
      <c r="F51" s="60"/>
      <c r="G51" s="78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5.75" customHeight="1" x14ac:dyDescent="0.5">
      <c r="A52" s="3"/>
      <c r="B52" s="13"/>
      <c r="C52" s="14"/>
      <c r="D52" s="16"/>
      <c r="E52" s="17"/>
      <c r="F52" s="15"/>
      <c r="G52" s="18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5.75" customHeight="1" x14ac:dyDescent="0.5">
      <c r="A53" s="3"/>
      <c r="B53" s="13"/>
      <c r="C53" s="14"/>
      <c r="D53" s="16"/>
      <c r="E53" s="17"/>
      <c r="F53" s="15"/>
      <c r="G53" s="18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5.75" customHeight="1" x14ac:dyDescent="0.5">
      <c r="A54" s="3"/>
      <c r="B54" s="13"/>
      <c r="C54" s="14"/>
      <c r="D54" s="16"/>
      <c r="E54" s="17"/>
      <c r="F54" s="15"/>
      <c r="G54" s="18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8.75" customHeight="1" x14ac:dyDescent="0.5">
      <c r="A59" s="10"/>
      <c r="B59" s="13"/>
      <c r="C59" s="13"/>
      <c r="D59" s="19"/>
      <c r="E59" s="20"/>
      <c r="F59" s="13"/>
      <c r="G59" s="21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8.75" customHeight="1" x14ac:dyDescent="0.5">
      <c r="A60" s="3"/>
      <c r="B60" s="3"/>
      <c r="C60" s="3"/>
      <c r="D60" s="6"/>
      <c r="E60" s="3"/>
      <c r="F60" s="3"/>
      <c r="G60" s="22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8.75" customHeight="1" x14ac:dyDescent="0.5">
      <c r="A61" s="3"/>
      <c r="B61" s="3"/>
      <c r="C61" s="3"/>
      <c r="D61" s="6"/>
      <c r="E61" s="6"/>
      <c r="F61" s="3"/>
      <c r="G61" s="22"/>
      <c r="H61" s="3"/>
      <c r="I61" s="3"/>
      <c r="J61" s="3"/>
      <c r="K61" s="3"/>
      <c r="L61" s="3"/>
      <c r="M61" s="3"/>
      <c r="N61" s="107"/>
      <c r="O61" s="108"/>
      <c r="P61" s="108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3"/>
      <c r="B62" s="3"/>
      <c r="C62" s="3"/>
      <c r="D62" s="6"/>
      <c r="E62" s="6"/>
      <c r="F62" s="3"/>
      <c r="G62" s="22"/>
      <c r="H62" s="3"/>
      <c r="I62" s="3"/>
      <c r="J62" s="3"/>
      <c r="K62" s="3"/>
      <c r="L62" s="3"/>
      <c r="M62" s="17"/>
      <c r="N62" s="107"/>
      <c r="O62" s="108"/>
      <c r="P62" s="108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22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22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</sheetData>
  <mergeCells count="7">
    <mergeCell ref="N61:P61"/>
    <mergeCell ref="N62:P62"/>
    <mergeCell ref="B2:F2"/>
    <mergeCell ref="H2:S2"/>
    <mergeCell ref="B3:F3"/>
    <mergeCell ref="N49:P49"/>
    <mergeCell ref="N50:P50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4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10" t="s">
        <v>88</v>
      </c>
      <c r="C1" s="111"/>
      <c r="D1" s="111"/>
      <c r="E1" s="111"/>
      <c r="F1" s="111"/>
      <c r="G1" s="111"/>
      <c r="H1" s="111"/>
      <c r="I1" s="110" t="s">
        <v>99</v>
      </c>
      <c r="J1" s="111"/>
      <c r="K1" s="67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COUNTIF(summary!H5:'summary'!H58,"=ปกติ")</f>
        <v>37</v>
      </c>
      <c r="E10" s="46">
        <f>COUNTIF(summary!J5:'summary'!J58,"=ปกติ")</f>
        <v>37</v>
      </c>
      <c r="F10" s="46">
        <f>COUNTIF(summary!L5:'summary'!L58,"=ปกติ")</f>
        <v>37</v>
      </c>
      <c r="G10" s="46">
        <f>COUNTIF(summary!N5:'summary'!N58,"=ปกติ")</f>
        <v>37</v>
      </c>
      <c r="H10" s="51" t="s">
        <v>94</v>
      </c>
      <c r="I10" s="46">
        <f>COUNTIF(summary!P5:'summary'!P58,"=มีจุดแข็ง")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COUNTIF(summary!H5:'summary'!H58,"=เสี่ยง")</f>
        <v>0</v>
      </c>
      <c r="E11" s="46">
        <f>COUNTIF(summary!J5:'summary'!J58,"=เสี่ยง")</f>
        <v>0</v>
      </c>
      <c r="F11" s="46">
        <f>COUNTIF(summary!L5:'summary'!L58,"=เสี่ยง")</f>
        <v>0</v>
      </c>
      <c r="G11" s="46">
        <f>COUNTIF(summary!N5:'summary'!N58,"=เสี่ยง")</f>
        <v>0</v>
      </c>
      <c r="H11" s="46" t="s">
        <v>96</v>
      </c>
      <c r="I11" s="46">
        <f>COUNTIF(summary!P5:'summary'!P58,"=ไม่มีจุดแข็ง")</f>
        <v>37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COUNTIF(summary!H5:'summary'!H58,"=มีปัญหา")</f>
        <v>0</v>
      </c>
      <c r="E12" s="46">
        <f>COUNTIF(summary!J5:'summary'!J58,"=มีปัญหา")</f>
        <v>0</v>
      </c>
      <c r="F12" s="46">
        <f>COUNTIF(summary!L5:'summary'!L58,"=มีปัญหา")</f>
        <v>0</v>
      </c>
      <c r="G12" s="46">
        <f>COUNTIF(summary!N5:'summary'!N58,"=มีปัญหา")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COUNTIF(summary!S5:'summary'!S58,"=ปกติ")</f>
        <v>37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COUNTIF(summary!S5:'summary'!S58,"=เสี่ยง")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COUNTIF(summary!S5:'summary'!S58,"=มีปัญหา")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100" t="s">
        <v>62</v>
      </c>
      <c r="C51" s="91"/>
      <c r="D51" s="91"/>
      <c r="E51" s="91"/>
      <c r="F51" s="46"/>
      <c r="G51" s="100" t="s">
        <v>62</v>
      </c>
      <c r="H51" s="91"/>
      <c r="I51" s="91"/>
      <c r="J51" s="91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0" t="str">
        <f>summary!E49</f>
        <v>นางสาวธนิดา จั่นเล็ก</v>
      </c>
      <c r="C52" s="91"/>
      <c r="D52" s="91"/>
      <c r="E52" s="91"/>
      <c r="F52" s="46"/>
      <c r="G52" s="90" t="str">
        <f>summary!N49</f>
        <v>นางสาวอวิกา ลิ้มพานิชภักดี</v>
      </c>
      <c r="H52" s="91"/>
      <c r="I52" s="91"/>
      <c r="J52" s="91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0" t="s">
        <v>63</v>
      </c>
      <c r="C53" s="91"/>
      <c r="D53" s="91"/>
      <c r="E53" s="91"/>
      <c r="F53" s="46"/>
      <c r="G53" s="90" t="s">
        <v>63</v>
      </c>
      <c r="H53" s="91"/>
      <c r="I53" s="91"/>
      <c r="J53" s="91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52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2" t="s">
        <v>0</v>
      </c>
      <c r="B2" s="93"/>
      <c r="C2" s="93"/>
      <c r="D2" s="93"/>
      <c r="E2" s="94"/>
      <c r="F2" s="95" t="s">
        <v>64</v>
      </c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4"/>
      <c r="AE2" s="42"/>
      <c r="AF2" s="96" t="s">
        <v>2</v>
      </c>
      <c r="AG2" s="43"/>
      <c r="AH2" s="43"/>
      <c r="AI2" s="96" t="s">
        <v>3</v>
      </c>
      <c r="AJ2" s="43"/>
      <c r="AK2" s="43"/>
      <c r="AL2" s="43"/>
      <c r="AM2" s="96" t="s">
        <v>4</v>
      </c>
      <c r="AN2" s="43"/>
      <c r="AO2" s="43"/>
      <c r="AP2" s="43"/>
      <c r="AQ2" s="96" t="s">
        <v>5</v>
      </c>
      <c r="AR2" s="43"/>
      <c r="AS2" s="96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2" t="str">
        <f>ฉบับนักเรียน!A3</f>
        <v>นางสาวธนิดา จั่นเล็ก  นางสาวอวิกา ลิ้มพานิชภักดี</v>
      </c>
      <c r="B3" s="93"/>
      <c r="C3" s="93"/>
      <c r="D3" s="93"/>
      <c r="E3" s="94"/>
      <c r="F3" s="92" t="s">
        <v>7</v>
      </c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4"/>
      <c r="AE3" s="42"/>
      <c r="AF3" s="97"/>
      <c r="AG3" s="43"/>
      <c r="AH3" s="43"/>
      <c r="AI3" s="97"/>
      <c r="AJ3" s="43"/>
      <c r="AK3" s="43"/>
      <c r="AL3" s="43"/>
      <c r="AM3" s="97"/>
      <c r="AN3" s="43"/>
      <c r="AO3" s="43"/>
      <c r="AP3" s="43"/>
      <c r="AQ3" s="97"/>
      <c r="AR3" s="43"/>
      <c r="AS3" s="97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8"/>
      <c r="AG4" s="43"/>
      <c r="AH4" s="43"/>
      <c r="AI4" s="98"/>
      <c r="AJ4" s="43"/>
      <c r="AK4" s="43"/>
      <c r="AL4" s="43"/>
      <c r="AM4" s="98"/>
      <c r="AN4" s="43"/>
      <c r="AO4" s="43"/>
      <c r="AP4" s="43"/>
      <c r="AQ4" s="98"/>
      <c r="AR4" s="43"/>
      <c r="AS4" s="98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137</v>
      </c>
      <c r="C5" s="89">
        <v>43976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4">
        <f t="shared" ref="AE5:AE49" si="0">H5+M5+R5+U5+AC5</f>
        <v>0</v>
      </c>
      <c r="AF5" s="44">
        <f t="shared" ref="AF5:AF42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2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2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2" si="12">SUM(K5,P5,S5,X5,AB5)</f>
        <v>0</v>
      </c>
      <c r="AR5" s="44">
        <f t="shared" ref="AR5:AR48" si="13">F5+I5+N5+V5+Y5</f>
        <v>0</v>
      </c>
      <c r="AS5" s="44">
        <f t="shared" ref="AS5:AS42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137</v>
      </c>
      <c r="C6" s="89">
        <v>44083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137</v>
      </c>
      <c r="C7" s="89">
        <v>44171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137</v>
      </c>
      <c r="C8" s="89">
        <v>44231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137</v>
      </c>
      <c r="C9" s="89">
        <v>44260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137</v>
      </c>
      <c r="C10" s="89">
        <v>44264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137</v>
      </c>
      <c r="C11" s="89">
        <v>44274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137</v>
      </c>
      <c r="C12" s="89">
        <v>44276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137</v>
      </c>
      <c r="C13" s="89">
        <v>44311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137</v>
      </c>
      <c r="C14" s="89">
        <v>44323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137</v>
      </c>
      <c r="C15" s="89">
        <v>44324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137</v>
      </c>
      <c r="C16" s="89">
        <v>44325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137</v>
      </c>
      <c r="C17" s="89">
        <v>44356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137</v>
      </c>
      <c r="C18" s="89">
        <v>44405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137</v>
      </c>
      <c r="C19" s="89">
        <v>44442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137</v>
      </c>
      <c r="C20" s="89">
        <v>44448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137</v>
      </c>
      <c r="C21" s="89">
        <v>44458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137</v>
      </c>
      <c r="C22" s="88">
        <v>46244</v>
      </c>
      <c r="D22" s="30" t="s">
        <v>117</v>
      </c>
      <c r="E22" s="44" t="s">
        <v>67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137</v>
      </c>
      <c r="C23" s="89">
        <v>46245</v>
      </c>
      <c r="D23" s="30" t="s">
        <v>118</v>
      </c>
      <c r="E23" s="44" t="s">
        <v>67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137</v>
      </c>
      <c r="C24" s="88">
        <v>44007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137</v>
      </c>
      <c r="C25" s="89">
        <v>44150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137</v>
      </c>
      <c r="C26" s="89">
        <v>44210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137</v>
      </c>
      <c r="C27" s="89">
        <v>44237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137</v>
      </c>
      <c r="C28" s="89">
        <v>44241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137</v>
      </c>
      <c r="C29" s="89">
        <v>44243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137</v>
      </c>
      <c r="C30" s="89">
        <v>44302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137</v>
      </c>
      <c r="C31" s="89">
        <v>44339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137</v>
      </c>
      <c r="C32" s="89">
        <v>44343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137</v>
      </c>
      <c r="C33" s="89">
        <v>44390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137</v>
      </c>
      <c r="C34" s="89">
        <v>44424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137</v>
      </c>
      <c r="C35" s="89">
        <v>44466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137</v>
      </c>
      <c r="C36" s="89">
        <v>46208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137</v>
      </c>
      <c r="C37" s="89">
        <v>46246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137</v>
      </c>
      <c r="C38" s="89">
        <v>46247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137</v>
      </c>
      <c r="C39" s="89">
        <v>46248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137</v>
      </c>
      <c r="C40" s="89">
        <v>46249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137</v>
      </c>
      <c r="C41" s="89">
        <v>46250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/>
      <c r="B42" s="45"/>
      <c r="C42" s="89"/>
      <c r="D42" s="30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/>
      <c r="B43" s="45"/>
      <c r="C43" s="73"/>
      <c r="D43" s="30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/>
      <c r="B44" s="45"/>
      <c r="C44" s="73"/>
      <c r="D44" s="30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0" t="s">
        <v>62</v>
      </c>
      <c r="D56" s="91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0" t="s">
        <v>62</v>
      </c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1" t="s">
        <v>138</v>
      </c>
      <c r="D57" s="102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0"/>
      <c r="P57" s="91"/>
      <c r="Q57" s="91"/>
      <c r="R57" s="46"/>
      <c r="S57" s="90" t="s">
        <v>139</v>
      </c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0" t="s">
        <v>63</v>
      </c>
      <c r="D58" s="91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101"/>
      <c r="P58" s="91"/>
      <c r="Q58" s="91"/>
      <c r="R58" s="46"/>
      <c r="S58" s="90" t="s">
        <v>63</v>
      </c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38" activePane="bottomLeft" state="frozen"/>
      <selection pane="bottomLeft" activeCell="B42" sqref="B42:AS42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3" t="s">
        <v>0</v>
      </c>
      <c r="B2" s="93"/>
      <c r="C2" s="93"/>
      <c r="D2" s="93"/>
      <c r="E2" s="94"/>
      <c r="F2" s="104" t="s">
        <v>69</v>
      </c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4"/>
      <c r="AE2" s="30"/>
      <c r="AF2" s="96" t="s">
        <v>2</v>
      </c>
      <c r="AG2" s="43"/>
      <c r="AH2" s="43"/>
      <c r="AI2" s="96" t="s">
        <v>3</v>
      </c>
      <c r="AJ2" s="43"/>
      <c r="AK2" s="43"/>
      <c r="AL2" s="43"/>
      <c r="AM2" s="96" t="s">
        <v>4</v>
      </c>
      <c r="AN2" s="43"/>
      <c r="AO2" s="43"/>
      <c r="AP2" s="43"/>
      <c r="AQ2" s="96" t="s">
        <v>5</v>
      </c>
      <c r="AR2" s="43"/>
      <c r="AS2" s="96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2" t="str">
        <f>ฉบับนักเรียน!A3</f>
        <v>นางสาวธนิดา จั่นเล็ก  นางสาวอวิกา ลิ้มพานิชภักดี</v>
      </c>
      <c r="B3" s="93"/>
      <c r="C3" s="93"/>
      <c r="D3" s="93"/>
      <c r="E3" s="94"/>
      <c r="F3" s="103" t="s">
        <v>7</v>
      </c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4"/>
      <c r="AE3" s="30"/>
      <c r="AF3" s="97"/>
      <c r="AG3" s="43"/>
      <c r="AH3" s="43"/>
      <c r="AI3" s="97"/>
      <c r="AJ3" s="43"/>
      <c r="AK3" s="43"/>
      <c r="AL3" s="43"/>
      <c r="AM3" s="97"/>
      <c r="AN3" s="43"/>
      <c r="AO3" s="43"/>
      <c r="AP3" s="43"/>
      <c r="AQ3" s="97"/>
      <c r="AR3" s="43"/>
      <c r="AS3" s="97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8"/>
      <c r="AG4" s="43"/>
      <c r="AH4" s="43"/>
      <c r="AI4" s="98"/>
      <c r="AJ4" s="43"/>
      <c r="AK4" s="43"/>
      <c r="AL4" s="43"/>
      <c r="AM4" s="98"/>
      <c r="AN4" s="43"/>
      <c r="AO4" s="43"/>
      <c r="AP4" s="43"/>
      <c r="AQ4" s="98"/>
      <c r="AR4" s="43"/>
      <c r="AS4" s="98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4/11</v>
      </c>
      <c r="C5" s="55">
        <f>ฉบับนักเรียน!C5</f>
        <v>43976</v>
      </c>
      <c r="D5" s="56" t="str">
        <f>ฉบับครู!D5</f>
        <v>นายทับสุวรรณ  พรมฝั้น</v>
      </c>
      <c r="E5" s="26" t="str">
        <f>ฉบับนักเรียน!E5</f>
        <v>ชาย</v>
      </c>
      <c r="F5" s="7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2" si="1">SUM(H5,M5,R5,U5,AC5)</f>
        <v>0</v>
      </c>
      <c r="AG5" s="26" t="b">
        <f t="shared" ref="AG5:AG42" si="2">IF(L5=3,1,IF(L5=2,2,IF(L5=1,3)))</f>
        <v>0</v>
      </c>
      <c r="AH5" s="26">
        <f t="shared" ref="AH5:AH42" si="3">J5+L5+Q5+W5+AA5</f>
        <v>0</v>
      </c>
      <c r="AI5" s="26">
        <f t="shared" ref="AI5:AI42" si="4">SUM(J5,L5,Q5,W5,AA5)</f>
        <v>0</v>
      </c>
      <c r="AJ5" s="26" t="b">
        <f t="shared" ref="AJ5:AJ42" si="5">IF(Z5=3,1,IF(Z5=2,2,IF(Z5=1,3)))</f>
        <v>0</v>
      </c>
      <c r="AK5" s="26" t="b">
        <f t="shared" ref="AK5:AK42" si="6">IF(AD5=3,1,IF(AD5=2,2,IF(AD5=1,3)))</f>
        <v>0</v>
      </c>
      <c r="AL5" s="26">
        <f t="shared" ref="AL5:AL42" si="7">G5+O5+T5+Z5+AD5</f>
        <v>0</v>
      </c>
      <c r="AM5" s="26">
        <f t="shared" ref="AM5:AM42" si="8">SUM(G5,O5,T5,Z5,AD5)</f>
        <v>0</v>
      </c>
      <c r="AN5" s="26" t="b">
        <f t="shared" ref="AN5:AN42" si="9">IF(P5=3,1,IF(P5=2,2,IF(P5=1,3)))</f>
        <v>0</v>
      </c>
      <c r="AO5" s="26" t="b">
        <f t="shared" ref="AO5:AO42" si="10">IF(S5=3,1,IF(S5=2,2,IF(S5=1,3)))</f>
        <v>0</v>
      </c>
      <c r="AP5" s="26">
        <f t="shared" ref="AP5:AP42" si="11">K5+P5+S5+X5+AB5</f>
        <v>0</v>
      </c>
      <c r="AQ5" s="26">
        <f t="shared" ref="AQ5:AQ42" si="12">SUM(K5,P5,S5,X5,AB5)</f>
        <v>0</v>
      </c>
      <c r="AR5" s="26">
        <f t="shared" ref="AR5:AR42" si="13">F5+I5+N5+V5+Y5</f>
        <v>0</v>
      </c>
      <c r="AS5" s="26">
        <f t="shared" ref="AS5:AS42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4/11</v>
      </c>
      <c r="C6" s="55">
        <f>ฉบับนักเรียน!C6</f>
        <v>44083</v>
      </c>
      <c r="D6" s="58" t="str">
        <f>ฉบับนักเรียน!D6</f>
        <v>นายชิษณุพงศ์  ห่อหุ้ม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4/11</v>
      </c>
      <c r="C7" s="55">
        <f>ฉบับนักเรียน!C7</f>
        <v>44171</v>
      </c>
      <c r="D7" s="58" t="str">
        <f>ฉบับนักเรียน!D7</f>
        <v>นายณัฐกมล  ทัศนัย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4/11</v>
      </c>
      <c r="C8" s="55">
        <f>ฉบับนักเรียน!C8</f>
        <v>44231</v>
      </c>
      <c r="D8" s="58" t="str">
        <f>ฉบับนักเรียน!D8</f>
        <v>นายธวัชชัย  กลีบเมฆ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4/11</v>
      </c>
      <c r="C9" s="55">
        <f>ฉบับนักเรียน!C9</f>
        <v>44260</v>
      </c>
      <c r="D9" s="58" t="str">
        <f>ฉบับนักเรียน!D9</f>
        <v>นายกรวิชญ์  แก้วพิลา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4/11</v>
      </c>
      <c r="C10" s="55">
        <f>ฉบับนักเรียน!C10</f>
        <v>44264</v>
      </c>
      <c r="D10" s="58" t="str">
        <f>ฉบับนักเรียน!D10</f>
        <v>นายเทพพระกร  ระภักดี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4/11</v>
      </c>
      <c r="C11" s="55">
        <f>ฉบับนักเรียน!C11</f>
        <v>44274</v>
      </c>
      <c r="D11" s="58" t="str">
        <f>ฉบับนักเรียน!D11</f>
        <v>นายศุภณัฐ  เต็มใจเติมบุญ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4/11</v>
      </c>
      <c r="C12" s="55">
        <f>ฉบับนักเรียน!C12</f>
        <v>44276</v>
      </c>
      <c r="D12" s="58" t="str">
        <f>ฉบับนักเรียน!D12</f>
        <v>นายสิรภพ  ห่อหุ้ม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4/11</v>
      </c>
      <c r="C13" s="55">
        <f>ฉบับนักเรียน!C13</f>
        <v>44311</v>
      </c>
      <c r="D13" s="58" t="str">
        <f>ฉบับนักเรียน!D13</f>
        <v>นายธนัญชัย  ศรีปราชญ์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4/11</v>
      </c>
      <c r="C14" s="55">
        <f>ฉบับนักเรียน!C14</f>
        <v>44323</v>
      </c>
      <c r="D14" s="58" t="str">
        <f>ฉบับนักเรียน!D14</f>
        <v>นายศานติบูรณ์  แซ่ลี้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4/11</v>
      </c>
      <c r="C15" s="55">
        <f>ฉบับนักเรียน!C15</f>
        <v>44324</v>
      </c>
      <c r="D15" s="58" t="str">
        <f>ฉบับนักเรียน!D15</f>
        <v>นายสุพิชฌาย์  แสงกล้า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4/11</v>
      </c>
      <c r="C16" s="55">
        <f>ฉบับนักเรียน!C16</f>
        <v>44325</v>
      </c>
      <c r="D16" s="58" t="str">
        <f>ฉบับนักเรียน!D16</f>
        <v>นายสุรพงษ์  พงษ์พานิช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4/11</v>
      </c>
      <c r="C17" s="55">
        <f>ฉบับนักเรียน!C17</f>
        <v>44356</v>
      </c>
      <c r="D17" s="58" t="str">
        <f>ฉบับนักเรียน!D17</f>
        <v>นายธนกร  ชมภูนาค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4/11</v>
      </c>
      <c r="C18" s="55">
        <f>ฉบับนักเรียน!C18</f>
        <v>44405</v>
      </c>
      <c r="D18" s="58" t="str">
        <f>ฉบับนักเรียน!D18</f>
        <v>นายปวสิทธิ์  เสือรอด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4/11</v>
      </c>
      <c r="C19" s="55">
        <f>ฉบับนักเรียน!C19</f>
        <v>44442</v>
      </c>
      <c r="D19" s="58" t="str">
        <f>ฉบับนักเรียน!D19</f>
        <v>นายจิตรภาณุ  จันทะปัดถา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4/11</v>
      </c>
      <c r="C20" s="55">
        <f>ฉบับนักเรียน!C20</f>
        <v>44448</v>
      </c>
      <c r="D20" s="58" t="str">
        <f>ฉบับนักเรียน!D20</f>
        <v>นายธัชพล  นาคผจญ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4/11</v>
      </c>
      <c r="C21" s="55">
        <f>ฉบับนักเรียน!C21</f>
        <v>44458</v>
      </c>
      <c r="D21" s="58" t="str">
        <f>ฉบับนักเรียน!D21</f>
        <v>นายโสภณวิชญ์  ศรีสวัสดิ์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4/11</v>
      </c>
      <c r="C22" s="55">
        <f>ฉบับนักเรียน!C22</f>
        <v>46244</v>
      </c>
      <c r="D22" s="58" t="str">
        <f>ฉบับนักเรียน!D22</f>
        <v>นายกรดนัย  จักขุรักษ์</v>
      </c>
      <c r="E22" s="26" t="str">
        <f>ฉบับนักเรียน!E22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4/11</v>
      </c>
      <c r="C23" s="55">
        <f>ฉบับนักเรียน!C23</f>
        <v>46245</v>
      </c>
      <c r="D23" s="58" t="str">
        <f>ฉบับนักเรียน!D23</f>
        <v>นายเหมพงศ์  วาสนานิกรกุลชัย</v>
      </c>
      <c r="E23" s="26" t="str">
        <f>ฉบับนักเรียน!E23</f>
        <v>ชาย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4/11</v>
      </c>
      <c r="C24" s="55">
        <f>ฉบับนักเรียน!C24</f>
        <v>44007</v>
      </c>
      <c r="D24" s="58" t="str">
        <f>ฉบับนักเรียน!D24</f>
        <v>นางสาวรัตนประภา  ตรวจมรรคา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4/11</v>
      </c>
      <c r="C25" s="55">
        <f>ฉบับนักเรียน!C25</f>
        <v>44150</v>
      </c>
      <c r="D25" s="58" t="str">
        <f>ฉบับนักเรียน!D25</f>
        <v>นางสาวทิพย์วรา  ฤทธิ์เดช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4/11</v>
      </c>
      <c r="C26" s="55">
        <f>ฉบับนักเรียน!C26</f>
        <v>44210</v>
      </c>
      <c r="D26" s="58" t="str">
        <f>ฉบับนักเรียน!D26</f>
        <v>นางสาวสิรินธารา  ทองสา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4/11</v>
      </c>
      <c r="C27" s="55">
        <f>ฉบับนักเรียน!C27</f>
        <v>44237</v>
      </c>
      <c r="D27" s="58" t="str">
        <f>ฉบับนักเรียน!D27</f>
        <v>นางสาวกฤติยานี  เที่ยงธรรม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4/11</v>
      </c>
      <c r="C28" s="55">
        <f>ฉบับนักเรียน!C28</f>
        <v>44241</v>
      </c>
      <c r="D28" s="58" t="str">
        <f>ฉบับนักเรียน!D28</f>
        <v>นางสาวนฤชยา  เฉลิมวงค์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4/11</v>
      </c>
      <c r="C29" s="55">
        <f>ฉบับนักเรียน!C29</f>
        <v>44243</v>
      </c>
      <c r="D29" s="58" t="str">
        <f>ฉบับนักเรียน!D29</f>
        <v>นางสาวปาริชาด  ปานแป้น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4/11</v>
      </c>
      <c r="C30" s="55">
        <f>ฉบับนักเรียน!C30</f>
        <v>44302</v>
      </c>
      <c r="D30" s="58" t="str">
        <f>ฉบับนักเรียน!D30</f>
        <v>นางสาวอินทิรา  สมคณะ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4/11</v>
      </c>
      <c r="C31" s="55">
        <f>ฉบับนักเรียน!C31</f>
        <v>44339</v>
      </c>
      <c r="D31" s="58" t="str">
        <f>ฉบับนักเรียน!D31</f>
        <v>นางสาวณัฎฐณิชา  หงษ์หนองหว้า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4/11</v>
      </c>
      <c r="C32" s="55">
        <f>ฉบับนักเรียน!C32</f>
        <v>44343</v>
      </c>
      <c r="D32" s="58" t="str">
        <f>ฉบับนักเรียน!D32</f>
        <v>นางสาวพิมธิดา  ศรีเตชะ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4/11</v>
      </c>
      <c r="C33" s="55">
        <f>ฉบับนักเรียน!C33</f>
        <v>44390</v>
      </c>
      <c r="D33" s="58" t="str">
        <f>ฉบับนักเรียน!D33</f>
        <v>นางสาวโยษิตา  สมมุ่ง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4/11</v>
      </c>
      <c r="C34" s="55">
        <f>ฉบับนักเรียน!C34</f>
        <v>44424</v>
      </c>
      <c r="D34" s="58" t="str">
        <f>ฉบับนักเรียน!D34</f>
        <v>นางสาวตติยา  เอื้อกิจพัฒนา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4/11</v>
      </c>
      <c r="C35" s="55">
        <f>ฉบับนักเรียน!C35</f>
        <v>44466</v>
      </c>
      <c r="D35" s="58" t="str">
        <f>ฉบับนักเรียน!D35</f>
        <v>นางสาวชนากานต์  ศรีกาญจนา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4/11</v>
      </c>
      <c r="C36" s="55">
        <f>ฉบับนักเรียน!C36</f>
        <v>46208</v>
      </c>
      <c r="D36" s="58" t="str">
        <f>ฉบับนักเรียน!D36</f>
        <v>นางสาวอภัสรา  ไชยราช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4/11</v>
      </c>
      <c r="C37" s="55">
        <f>ฉบับนักเรียน!C37</f>
        <v>46246</v>
      </c>
      <c r="D37" s="58" t="str">
        <f>ฉบับนักเรียน!D37</f>
        <v>นางสาวจิลณีทิพย์  มากอยู่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4/11</v>
      </c>
      <c r="C38" s="55">
        <f>ฉบับนักเรียน!C38</f>
        <v>46247</v>
      </c>
      <c r="D38" s="58" t="str">
        <f>ฉบับนักเรียน!D38</f>
        <v>นางสาวจุฑามาศ  สาโสภา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4/11</v>
      </c>
      <c r="C39" s="55">
        <f>ฉบับนักเรียน!C39</f>
        <v>46248</v>
      </c>
      <c r="D39" s="58" t="str">
        <f>ฉบับนักเรียน!D39</f>
        <v>นางสาวปริตา  คำวัน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4/11</v>
      </c>
      <c r="C40" s="55">
        <f>ฉบับนักเรียน!C40</f>
        <v>46249</v>
      </c>
      <c r="D40" s="58" t="str">
        <f>ฉบับนักเรียน!D40</f>
        <v>นางสาวเปรมจิต  จิตรมั่น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4/11</v>
      </c>
      <c r="C41" s="55">
        <f>ฉบับนักเรียน!C41</f>
        <v>46250</v>
      </c>
      <c r="D41" s="58" t="str">
        <f>ฉบับนักเรียน!D41</f>
        <v>นางสาวศวิตา  สัตย์ไพศาลกิจ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/>
      <c r="C42" s="55"/>
      <c r="D42" s="58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/>
      <c r="C43" s="55"/>
      <c r="D43" s="58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/>
      <c r="C44" s="55"/>
      <c r="D44" s="58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0" t="s">
        <v>62</v>
      </c>
      <c r="D56" s="91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0" t="s">
        <v>62</v>
      </c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1" t="s">
        <v>138</v>
      </c>
      <c r="D57" s="102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0"/>
      <c r="P57" s="91"/>
      <c r="Q57" s="91"/>
      <c r="R57" s="46"/>
      <c r="S57" s="90" t="s">
        <v>139</v>
      </c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0" t="s">
        <v>63</v>
      </c>
      <c r="D58" s="91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101"/>
      <c r="P58" s="91"/>
      <c r="Q58" s="91"/>
      <c r="R58" s="46"/>
      <c r="S58" s="90" t="s">
        <v>63</v>
      </c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workbookViewId="0">
      <selection activeCell="C42" sqref="C42:S42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2" t="s">
        <v>0</v>
      </c>
      <c r="C2" s="93"/>
      <c r="D2" s="93"/>
      <c r="E2" s="93"/>
      <c r="F2" s="94"/>
      <c r="G2" s="105" t="s">
        <v>70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4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2" t="str">
        <f>ฉบับนักเรียน!A3</f>
        <v>นางสาวธนิดา จั่นเล็ก  นางสาวอวิกา ลิ้มพานิชภักดี</v>
      </c>
      <c r="C3" s="93"/>
      <c r="D3" s="93"/>
      <c r="E3" s="93"/>
      <c r="F3" s="94"/>
      <c r="G3" s="92" t="s">
        <v>71</v>
      </c>
      <c r="H3" s="94"/>
      <c r="I3" s="92" t="s">
        <v>72</v>
      </c>
      <c r="J3" s="94"/>
      <c r="K3" s="92" t="s">
        <v>73</v>
      </c>
      <c r="L3" s="94"/>
      <c r="M3" s="92" t="s">
        <v>74</v>
      </c>
      <c r="N3" s="94"/>
      <c r="O3" s="92" t="s">
        <v>75</v>
      </c>
      <c r="P3" s="94"/>
      <c r="Q3" s="61"/>
      <c r="R3" s="92" t="s">
        <v>76</v>
      </c>
      <c r="S3" s="94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4/11</v>
      </c>
      <c r="D5" s="55">
        <f>ฉบับนักเรียน!C5</f>
        <v>43976</v>
      </c>
      <c r="E5" s="58" t="str">
        <f>ฉบับนักเรียน!D5</f>
        <v>นายทับสุวรรณ  พรมฝั้น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2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2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2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2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2" si="4">IF(O5&gt;4,"มีจุดแข็ง","ไม่มีจุดแข็ง")</f>
        <v>ไม่มีจุดแข็ง</v>
      </c>
      <c r="Q5" s="24">
        <f t="shared" ref="Q5:Q42" si="5">G5+I5+K5+M5</f>
        <v>0</v>
      </c>
      <c r="R5" s="24">
        <f t="shared" ref="R5:R42" si="6">SUM(G5,I5,K5,M5)</f>
        <v>0</v>
      </c>
      <c r="S5" s="32" t="str">
        <f t="shared" ref="S5:S42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4/11</v>
      </c>
      <c r="D6" s="55">
        <f>ฉบับนักเรียน!C6</f>
        <v>44083</v>
      </c>
      <c r="E6" s="58" t="str">
        <f>ฉบับนักเรียน!D6</f>
        <v>นายชิษณุพงศ์  ห่อหุ้ม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4/11</v>
      </c>
      <c r="D7" s="55">
        <f>ฉบับนักเรียน!C7</f>
        <v>44171</v>
      </c>
      <c r="E7" s="58" t="str">
        <f>ฉบับนักเรียน!D7</f>
        <v>นายณัฐกมล  ทัศนัย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4/11</v>
      </c>
      <c r="D8" s="55">
        <f>ฉบับนักเรียน!C8</f>
        <v>44231</v>
      </c>
      <c r="E8" s="58" t="str">
        <f>ฉบับนักเรียน!D8</f>
        <v>นายธวัชชัย  กลีบเมฆ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4/11</v>
      </c>
      <c r="D9" s="55">
        <f>ฉบับนักเรียน!C9</f>
        <v>44260</v>
      </c>
      <c r="E9" s="58" t="str">
        <f>ฉบับนักเรียน!D9</f>
        <v>นายกรวิชญ์  แก้วพิลา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4/11</v>
      </c>
      <c r="D10" s="55">
        <f>ฉบับนักเรียน!C10</f>
        <v>44264</v>
      </c>
      <c r="E10" s="58" t="str">
        <f>ฉบับนักเรียน!D10</f>
        <v>นายเทพพระกร  ระภักดี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4/11</v>
      </c>
      <c r="D11" s="55">
        <f>ฉบับนักเรียน!C11</f>
        <v>44274</v>
      </c>
      <c r="E11" s="58" t="str">
        <f>ฉบับนักเรียน!D11</f>
        <v>นายศุภณัฐ  เต็มใจเติมบุญ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4/11</v>
      </c>
      <c r="D12" s="55">
        <f>ฉบับนักเรียน!C12</f>
        <v>44276</v>
      </c>
      <c r="E12" s="58" t="str">
        <f>ฉบับนักเรียน!D12</f>
        <v>นายสิรภพ  ห่อหุ้ม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4/11</v>
      </c>
      <c r="D13" s="55">
        <f>ฉบับนักเรียน!C13</f>
        <v>44311</v>
      </c>
      <c r="E13" s="58" t="str">
        <f>ฉบับนักเรียน!D13</f>
        <v>นายธนัญชัย  ศรีปราชญ์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4/11</v>
      </c>
      <c r="D14" s="55">
        <f>ฉบับนักเรียน!C14</f>
        <v>44323</v>
      </c>
      <c r="E14" s="58" t="str">
        <f>ฉบับนักเรียน!D14</f>
        <v>นายศานติบูรณ์  แซ่ลี้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4/11</v>
      </c>
      <c r="D15" s="55">
        <f>ฉบับนักเรียน!C15</f>
        <v>44324</v>
      </c>
      <c r="E15" s="58" t="str">
        <f>ฉบับนักเรียน!D15</f>
        <v>นายสุพิชฌาย์  แสงกล้า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4/11</v>
      </c>
      <c r="D16" s="55">
        <f>ฉบับนักเรียน!C16</f>
        <v>44325</v>
      </c>
      <c r="E16" s="58" t="str">
        <f>ฉบับนักเรียน!D16</f>
        <v>นายสุรพงษ์  พงษ์พานิช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4/11</v>
      </c>
      <c r="D17" s="55">
        <f>ฉบับนักเรียน!C17</f>
        <v>44356</v>
      </c>
      <c r="E17" s="58" t="str">
        <f>ฉบับนักเรียน!D17</f>
        <v>นายธนกร  ชมภูนาค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4/11</v>
      </c>
      <c r="D18" s="55">
        <f>ฉบับนักเรียน!C18</f>
        <v>44405</v>
      </c>
      <c r="E18" s="58" t="str">
        <f>ฉบับนักเรียน!D18</f>
        <v>นายปวสิทธิ์  เสือรอด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4/11</v>
      </c>
      <c r="D19" s="55">
        <f>ฉบับนักเรียน!C19</f>
        <v>44442</v>
      </c>
      <c r="E19" s="58" t="str">
        <f>ฉบับนักเรียน!D19</f>
        <v>นายจิตรภาณุ  จันทะปัดถา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4/11</v>
      </c>
      <c r="D20" s="55">
        <f>ฉบับนักเรียน!C20</f>
        <v>44448</v>
      </c>
      <c r="E20" s="58" t="str">
        <f>ฉบับนักเรียน!D20</f>
        <v>นายธัชพล  นาคผจญ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4/11</v>
      </c>
      <c r="D21" s="55">
        <f>ฉบับนักเรียน!C21</f>
        <v>44458</v>
      </c>
      <c r="E21" s="58" t="str">
        <f>ฉบับนักเรียน!D21</f>
        <v>นายโสภณวิชญ์  ศรีสวัสดิ์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4/11</v>
      </c>
      <c r="D22" s="55">
        <f>ฉบับนักเรียน!C22</f>
        <v>46244</v>
      </c>
      <c r="E22" s="58" t="str">
        <f>ฉบับนักเรียน!D22</f>
        <v>นายกรดนัย  จักขุรักษ์</v>
      </c>
      <c r="F22" s="26" t="str">
        <f>ฉบับนักเรียน!E22</f>
        <v>ชาย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4/11</v>
      </c>
      <c r="D23" s="55">
        <f>ฉบับนักเรียน!C23</f>
        <v>46245</v>
      </c>
      <c r="E23" s="58" t="str">
        <f>ฉบับนักเรียน!D23</f>
        <v>นายเหมพงศ์  วาสนานิกรกุลชัย</v>
      </c>
      <c r="F23" s="26" t="str">
        <f>ฉบับนักเรียน!E23</f>
        <v>ชาย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4/11</v>
      </c>
      <c r="D24" s="55">
        <f>ฉบับนักเรียน!C24</f>
        <v>44007</v>
      </c>
      <c r="E24" s="58" t="str">
        <f>ฉบับนักเรียน!D24</f>
        <v>นางสาวรัตนประภา  ตรวจมรรคา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4/11</v>
      </c>
      <c r="D25" s="55">
        <f>ฉบับนักเรียน!C25</f>
        <v>44150</v>
      </c>
      <c r="E25" s="58" t="str">
        <f>ฉบับนักเรียน!D25</f>
        <v>นางสาวทิพย์วรา  ฤทธิ์เดช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4/11</v>
      </c>
      <c r="D26" s="55">
        <f>ฉบับนักเรียน!C26</f>
        <v>44210</v>
      </c>
      <c r="E26" s="58" t="str">
        <f>ฉบับนักเรียน!D26</f>
        <v>นางสาวสิรินธารา  ทองสา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4/11</v>
      </c>
      <c r="D27" s="55">
        <f>ฉบับนักเรียน!C27</f>
        <v>44237</v>
      </c>
      <c r="E27" s="58" t="str">
        <f>ฉบับนักเรียน!D27</f>
        <v>นางสาวกฤติยานี  เที่ยงธรรม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4/11</v>
      </c>
      <c r="D28" s="55">
        <f>ฉบับนักเรียน!C28</f>
        <v>44241</v>
      </c>
      <c r="E28" s="58" t="str">
        <f>ฉบับนักเรียน!D28</f>
        <v>นางสาวนฤชยา  เฉลิมวงค์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4/11</v>
      </c>
      <c r="D29" s="55">
        <f>ฉบับนักเรียน!C29</f>
        <v>44243</v>
      </c>
      <c r="E29" s="58" t="str">
        <f>ฉบับนักเรียน!D29</f>
        <v>นางสาวปาริชาด  ปานแป้น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4/11</v>
      </c>
      <c r="D30" s="55">
        <f>ฉบับนักเรียน!C30</f>
        <v>44302</v>
      </c>
      <c r="E30" s="58" t="str">
        <f>ฉบับนักเรียน!D30</f>
        <v>นางสาวอินทิรา  สมคณะ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4/11</v>
      </c>
      <c r="D31" s="55">
        <f>ฉบับนักเรียน!C31</f>
        <v>44339</v>
      </c>
      <c r="E31" s="58" t="str">
        <f>ฉบับนักเรียน!D31</f>
        <v>นางสาวณัฎฐณิชา  หงษ์หนองหว้า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4/11</v>
      </c>
      <c r="D32" s="55">
        <f>ฉบับนักเรียน!C32</f>
        <v>44343</v>
      </c>
      <c r="E32" s="58" t="str">
        <f>ฉบับนักเรียน!D32</f>
        <v>นางสาวพิมธิดา  ศรีเตชะ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4/11</v>
      </c>
      <c r="D33" s="55">
        <f>ฉบับนักเรียน!C33</f>
        <v>44390</v>
      </c>
      <c r="E33" s="58" t="str">
        <f>ฉบับนักเรียน!D33</f>
        <v>นางสาวโยษิตา  สมมุ่ง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4/11</v>
      </c>
      <c r="D34" s="55">
        <f>ฉบับนักเรียน!C34</f>
        <v>44424</v>
      </c>
      <c r="E34" s="58" t="str">
        <f>ฉบับนักเรียน!D34</f>
        <v>นางสาวตติยา  เอื้อกิจพัฒนา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4/11</v>
      </c>
      <c r="D35" s="55">
        <f>ฉบับนักเรียน!C35</f>
        <v>44466</v>
      </c>
      <c r="E35" s="58" t="str">
        <f>ฉบับนักเรียน!D35</f>
        <v>นางสาวชนากานต์  ศรีกาญจนา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4/11</v>
      </c>
      <c r="D36" s="55">
        <f>ฉบับนักเรียน!C36</f>
        <v>46208</v>
      </c>
      <c r="E36" s="58" t="str">
        <f>ฉบับนักเรียน!D36</f>
        <v>นางสาวอภัสรา  ไชยราช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4/11</v>
      </c>
      <c r="D37" s="55">
        <f>ฉบับนักเรียน!C37</f>
        <v>46246</v>
      </c>
      <c r="E37" s="58" t="str">
        <f>ฉบับนักเรียน!D37</f>
        <v>นางสาวจิลณีทิพย์  มากอยู่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4/11</v>
      </c>
      <c r="D38" s="55">
        <f>ฉบับนักเรียน!C38</f>
        <v>46247</v>
      </c>
      <c r="E38" s="58" t="str">
        <f>ฉบับนักเรียน!D38</f>
        <v>นางสาวจุฑามาศ  สาโสภา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4/11</v>
      </c>
      <c r="D39" s="55">
        <f>ฉบับนักเรียน!C39</f>
        <v>46248</v>
      </c>
      <c r="E39" s="58" t="str">
        <f>ฉบับนักเรียน!D39</f>
        <v>นางสาวปริตา  คำวัน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4/11</v>
      </c>
      <c r="D40" s="55">
        <f>ฉบับนักเรียน!C40</f>
        <v>46249</v>
      </c>
      <c r="E40" s="58" t="str">
        <f>ฉบับนักเรียน!D40</f>
        <v>นางสาวเปรมจิต  จิตรมั่น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4/11</v>
      </c>
      <c r="D41" s="55">
        <f>ฉบับนักเรียน!C41</f>
        <v>46250</v>
      </c>
      <c r="E41" s="58" t="str">
        <f>ฉบับนักเรียน!D41</f>
        <v>นางสาวศวิตา  สัตย์ไพศาลกิจ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ฉบับผู้ปกครอง!C57</f>
        <v>นางสาวธนิดา จั่นเล็ก</v>
      </c>
      <c r="F57" s="46"/>
      <c r="G57" s="46"/>
      <c r="H57" s="46"/>
      <c r="I57" s="46"/>
      <c r="J57" s="46"/>
      <c r="K57" s="46"/>
      <c r="L57" s="46"/>
      <c r="M57" s="46"/>
      <c r="N57" s="90" t="str">
        <f>ฉบับผู้ปกครอง!S57</f>
        <v>นางสาวอวิกา ลิ้มพานิชภักดี</v>
      </c>
      <c r="O57" s="91"/>
      <c r="P57" s="91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1" t="s">
        <v>63</v>
      </c>
      <c r="O58" s="91"/>
      <c r="P58" s="91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F61" sqref="F61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2" t="s">
        <v>0</v>
      </c>
      <c r="C2" s="93"/>
      <c r="D2" s="93"/>
      <c r="E2" s="93"/>
      <c r="F2" s="94"/>
      <c r="G2" s="105" t="s">
        <v>82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2" t="str">
        <f>ฉบับนักเรียน!A3</f>
        <v>นางสาวธนิดา จั่นเล็ก  นางสาวอวิกา ลิ้มพานิชภักดี</v>
      </c>
      <c r="C3" s="93"/>
      <c r="D3" s="93"/>
      <c r="E3" s="93"/>
      <c r="F3" s="94"/>
      <c r="G3" s="92" t="s">
        <v>71</v>
      </c>
      <c r="H3" s="94"/>
      <c r="I3" s="92" t="s">
        <v>72</v>
      </c>
      <c r="J3" s="94"/>
      <c r="K3" s="92" t="s">
        <v>73</v>
      </c>
      <c r="L3" s="94"/>
      <c r="M3" s="92" t="s">
        <v>74</v>
      </c>
      <c r="N3" s="94"/>
      <c r="O3" s="92" t="s">
        <v>75</v>
      </c>
      <c r="P3" s="94"/>
      <c r="Q3" s="61"/>
      <c r="R3" s="92" t="s">
        <v>76</v>
      </c>
      <c r="S3" s="9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4/11</v>
      </c>
      <c r="D5" s="55">
        <f>ฉบับนักเรียน!C5</f>
        <v>43976</v>
      </c>
      <c r="E5" s="58" t="str">
        <f>ฉบับนักเรียน!D5</f>
        <v>นายทับสุวรรณ  พรมฝั้น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2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2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2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2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2" si="4">IF(O5&gt;4,"มีจุดแข็ง","ไม่มีจุดแข็ง")</f>
        <v>ไม่มีจุดแข็ง</v>
      </c>
      <c r="Q5" s="24">
        <f t="shared" ref="Q5:Q42" si="5">G5+I5+K5+M5</f>
        <v>0</v>
      </c>
      <c r="R5" s="24">
        <f t="shared" ref="R5:R42" si="6">SUM(G5,I5,K5,M5)</f>
        <v>0</v>
      </c>
      <c r="S5" s="32" t="str">
        <f t="shared" ref="S5:S42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4/11</v>
      </c>
      <c r="D6" s="55">
        <f>ฉบับนักเรียน!C6</f>
        <v>44083</v>
      </c>
      <c r="E6" s="58" t="str">
        <f>ฉบับนักเรียน!D6</f>
        <v>นายชิษณุพงศ์  ห่อหุ้ม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4/11</v>
      </c>
      <c r="D7" s="55">
        <f>ฉบับนักเรียน!C7</f>
        <v>44171</v>
      </c>
      <c r="E7" s="58" t="str">
        <f>ฉบับนักเรียน!D7</f>
        <v>นายณัฐกมล  ทัศนัย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4/11</v>
      </c>
      <c r="D8" s="55">
        <f>ฉบับนักเรียน!C8</f>
        <v>44231</v>
      </c>
      <c r="E8" s="58" t="str">
        <f>ฉบับนักเรียน!D8</f>
        <v>นายธวัชชัย  กลีบเมฆ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4/11</v>
      </c>
      <c r="D9" s="55">
        <f>ฉบับนักเรียน!C9</f>
        <v>44260</v>
      </c>
      <c r="E9" s="58" t="str">
        <f>ฉบับนักเรียน!D9</f>
        <v>นายกรวิชญ์  แก้วพิลา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4/11</v>
      </c>
      <c r="D10" s="55">
        <f>ฉบับนักเรียน!C10</f>
        <v>44264</v>
      </c>
      <c r="E10" s="58" t="str">
        <f>ฉบับนักเรียน!D10</f>
        <v>นายเทพพระกร  ระภักดี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4/11</v>
      </c>
      <c r="D11" s="55">
        <f>ฉบับนักเรียน!C11</f>
        <v>44274</v>
      </c>
      <c r="E11" s="58" t="str">
        <f>ฉบับนักเรียน!D11</f>
        <v>นายศุภณัฐ  เต็มใจเติมบุญ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4/11</v>
      </c>
      <c r="D12" s="55">
        <f>ฉบับนักเรียน!C12</f>
        <v>44276</v>
      </c>
      <c r="E12" s="58" t="str">
        <f>ฉบับนักเรียน!D12</f>
        <v>นายสิรภพ  ห่อหุ้ม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4/11</v>
      </c>
      <c r="D13" s="55">
        <f>ฉบับนักเรียน!C13</f>
        <v>44311</v>
      </c>
      <c r="E13" s="58" t="str">
        <f>ฉบับนักเรียน!D13</f>
        <v>นายธนัญชัย  ศรีปราชญ์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4/11</v>
      </c>
      <c r="D14" s="55">
        <f>ฉบับนักเรียน!C14</f>
        <v>44323</v>
      </c>
      <c r="E14" s="58" t="str">
        <f>ฉบับนักเรียน!D14</f>
        <v>นายศานติบูรณ์  แซ่ลี้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4/11</v>
      </c>
      <c r="D15" s="55">
        <f>ฉบับนักเรียน!C15</f>
        <v>44324</v>
      </c>
      <c r="E15" s="58" t="str">
        <f>ฉบับนักเรียน!D15</f>
        <v>นายสุพิชฌาย์  แสงกล้า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4/11</v>
      </c>
      <c r="D16" s="55">
        <f>ฉบับนักเรียน!C16</f>
        <v>44325</v>
      </c>
      <c r="E16" s="58" t="str">
        <f>ฉบับนักเรียน!D16</f>
        <v>นายสุรพงษ์  พงษ์พานิช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4/11</v>
      </c>
      <c r="D17" s="55">
        <f>ฉบับนักเรียน!C17</f>
        <v>44356</v>
      </c>
      <c r="E17" s="58" t="str">
        <f>ฉบับนักเรียน!D17</f>
        <v>นายธนกร  ชมภูนาค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4/11</v>
      </c>
      <c r="D18" s="55">
        <f>ฉบับนักเรียน!C18</f>
        <v>44405</v>
      </c>
      <c r="E18" s="58" t="str">
        <f>ฉบับนักเรียน!D18</f>
        <v>นายปวสิทธิ์  เสือรอด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4/11</v>
      </c>
      <c r="D19" s="55">
        <f>ฉบับนักเรียน!C19</f>
        <v>44442</v>
      </c>
      <c r="E19" s="58" t="str">
        <f>ฉบับนักเรียน!D19</f>
        <v>นายจิตรภาณุ  จันทะปัดถา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4/11</v>
      </c>
      <c r="D20" s="55">
        <f>ฉบับนักเรียน!C20</f>
        <v>44448</v>
      </c>
      <c r="E20" s="58" t="str">
        <f>ฉบับนักเรียน!D20</f>
        <v>นายธัชพล  นาคผจญ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4/11</v>
      </c>
      <c r="D21" s="55">
        <f>ฉบับนักเรียน!C21</f>
        <v>44458</v>
      </c>
      <c r="E21" s="58" t="str">
        <f>ฉบับนักเรียน!D21</f>
        <v>นายโสภณวิชญ์  ศรีสวัสดิ์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4/11</v>
      </c>
      <c r="D22" s="55">
        <f>ฉบับนักเรียน!C22</f>
        <v>46244</v>
      </c>
      <c r="E22" s="58" t="str">
        <f>ฉบับนักเรียน!D22</f>
        <v>นายกรดนัย  จักขุรักษ์</v>
      </c>
      <c r="F22" s="26" t="str">
        <f>ฉบับนักเรียน!E22</f>
        <v>ชาย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4/11</v>
      </c>
      <c r="D23" s="55">
        <f>ฉบับนักเรียน!C23</f>
        <v>46245</v>
      </c>
      <c r="E23" s="58" t="str">
        <f>ฉบับนักเรียน!D23</f>
        <v>นายเหมพงศ์  วาสนานิกรกุลชัย</v>
      </c>
      <c r="F23" s="26" t="str">
        <f>ฉบับนักเรียน!E23</f>
        <v>ชาย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4/11</v>
      </c>
      <c r="D24" s="55">
        <f>ฉบับนักเรียน!C24</f>
        <v>44007</v>
      </c>
      <c r="E24" s="58" t="str">
        <f>ฉบับนักเรียน!D24</f>
        <v>นางสาวรัตนประภา  ตรวจมรรคา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4/11</v>
      </c>
      <c r="D25" s="55">
        <f>ฉบับนักเรียน!C25</f>
        <v>44150</v>
      </c>
      <c r="E25" s="58" t="str">
        <f>ฉบับนักเรียน!D25</f>
        <v>นางสาวทิพย์วรา  ฤทธิ์เดช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4/11</v>
      </c>
      <c r="D26" s="55">
        <f>ฉบับนักเรียน!C26</f>
        <v>44210</v>
      </c>
      <c r="E26" s="58" t="str">
        <f>ฉบับนักเรียน!D26</f>
        <v>นางสาวสิรินธารา  ทองสา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4/11</v>
      </c>
      <c r="D27" s="55">
        <f>ฉบับนักเรียน!C27</f>
        <v>44237</v>
      </c>
      <c r="E27" s="58" t="str">
        <f>ฉบับนักเรียน!D27</f>
        <v>นางสาวกฤติยานี  เที่ยงธรรม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4/11</v>
      </c>
      <c r="D28" s="55">
        <f>ฉบับนักเรียน!C28</f>
        <v>44241</v>
      </c>
      <c r="E28" s="58" t="str">
        <f>ฉบับนักเรียน!D28</f>
        <v>นางสาวนฤชยา  เฉลิมวงค์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4/11</v>
      </c>
      <c r="D29" s="55">
        <f>ฉบับนักเรียน!C29</f>
        <v>44243</v>
      </c>
      <c r="E29" s="58" t="str">
        <f>ฉบับนักเรียน!D29</f>
        <v>นางสาวปาริชาด  ปานแป้น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4/11</v>
      </c>
      <c r="D30" s="55">
        <f>ฉบับนักเรียน!C30</f>
        <v>44302</v>
      </c>
      <c r="E30" s="58" t="str">
        <f>ฉบับนักเรียน!D30</f>
        <v>นางสาวอินทิรา  สมคณะ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4/11</v>
      </c>
      <c r="D31" s="55">
        <f>ฉบับนักเรียน!C31</f>
        <v>44339</v>
      </c>
      <c r="E31" s="58" t="str">
        <f>ฉบับนักเรียน!D31</f>
        <v>นางสาวณัฎฐณิชา  หงษ์หนองหว้า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4/11</v>
      </c>
      <c r="D32" s="55">
        <f>ฉบับนักเรียน!C32</f>
        <v>44343</v>
      </c>
      <c r="E32" s="58" t="str">
        <f>ฉบับนักเรียน!D32</f>
        <v>นางสาวพิมธิดา  ศรีเตชะ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4/11</v>
      </c>
      <c r="D33" s="55">
        <f>ฉบับนักเรียน!C33</f>
        <v>44390</v>
      </c>
      <c r="E33" s="58" t="str">
        <f>ฉบับนักเรียน!D33</f>
        <v>นางสาวโยษิตา  สมมุ่ง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4/11</v>
      </c>
      <c r="D34" s="55">
        <f>ฉบับนักเรียน!C34</f>
        <v>44424</v>
      </c>
      <c r="E34" s="58" t="str">
        <f>ฉบับนักเรียน!D34</f>
        <v>นางสาวตติยา  เอื้อกิจพัฒนา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4/11</v>
      </c>
      <c r="D35" s="55">
        <f>ฉบับนักเรียน!C35</f>
        <v>44466</v>
      </c>
      <c r="E35" s="58" t="str">
        <f>ฉบับนักเรียน!D35</f>
        <v>นางสาวชนากานต์  ศรีกาญจนา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4/11</v>
      </c>
      <c r="D36" s="55">
        <f>ฉบับนักเรียน!C36</f>
        <v>46208</v>
      </c>
      <c r="E36" s="58" t="str">
        <f>ฉบับนักเรียน!D36</f>
        <v>นางสาวอภัสรา  ไชยราช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4/11</v>
      </c>
      <c r="D37" s="55">
        <f>ฉบับนักเรียน!C37</f>
        <v>46246</v>
      </c>
      <c r="E37" s="58" t="str">
        <f>ฉบับนักเรียน!D37</f>
        <v>นางสาวจิลณีทิพย์  มากอยู่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4/11</v>
      </c>
      <c r="D38" s="55">
        <f>ฉบับนักเรียน!C38</f>
        <v>46247</v>
      </c>
      <c r="E38" s="58" t="str">
        <f>ฉบับนักเรียน!D38</f>
        <v>นางสาวจุฑามาศ  สาโสภา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4/11</v>
      </c>
      <c r="D39" s="55">
        <f>ฉบับนักเรียน!C39</f>
        <v>46248</v>
      </c>
      <c r="E39" s="58" t="str">
        <f>ฉบับนักเรียน!D39</f>
        <v>นางสาวปริตา  คำวัน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4/11</v>
      </c>
      <c r="D40" s="55">
        <f>ฉบับนักเรียน!C40</f>
        <v>46249</v>
      </c>
      <c r="E40" s="58" t="str">
        <f>ฉบับนักเรียน!D40</f>
        <v>นางสาวเปรมจิต  จิตรมั่น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4/11</v>
      </c>
      <c r="D41" s="55">
        <f>ฉบับนักเรียน!C41</f>
        <v>46250</v>
      </c>
      <c r="E41" s="58" t="str">
        <f>ฉบับนักเรียน!D41</f>
        <v>นางสาวศวิตา  สัตย์ไพศาลกิจ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นางสาวธนิดา จั่นเล็ก</v>
      </c>
      <c r="F57" s="46"/>
      <c r="G57" s="46"/>
      <c r="H57" s="46"/>
      <c r="I57" s="46"/>
      <c r="J57" s="46"/>
      <c r="K57" s="46"/>
      <c r="L57" s="46"/>
      <c r="M57" s="46"/>
      <c r="N57" s="90" t="str">
        <f>equal1!N57</f>
        <v>นางสาวอวิกา ลิ้มพานิชภักดี</v>
      </c>
      <c r="O57" s="91"/>
      <c r="P57" s="91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1" t="s">
        <v>63</v>
      </c>
      <c r="O58" s="91"/>
      <c r="P58" s="91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37" workbookViewId="0">
      <selection activeCell="C42" sqref="C42:S42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2" t="s">
        <v>0</v>
      </c>
      <c r="C2" s="93"/>
      <c r="D2" s="93"/>
      <c r="E2" s="93"/>
      <c r="F2" s="94"/>
      <c r="G2" s="105" t="s">
        <v>83</v>
      </c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4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2" t="str">
        <f>ฉบับนักเรียน!A3</f>
        <v>นางสาวธนิดา จั่นเล็ก  นางสาวอวิกา ลิ้มพานิชภักดี</v>
      </c>
      <c r="C3" s="93"/>
      <c r="D3" s="93"/>
      <c r="E3" s="93"/>
      <c r="F3" s="94"/>
      <c r="G3" s="92" t="s">
        <v>71</v>
      </c>
      <c r="H3" s="94"/>
      <c r="I3" s="92" t="s">
        <v>72</v>
      </c>
      <c r="J3" s="94"/>
      <c r="K3" s="92" t="s">
        <v>73</v>
      </c>
      <c r="L3" s="94"/>
      <c r="M3" s="92" t="s">
        <v>74</v>
      </c>
      <c r="N3" s="94"/>
      <c r="O3" s="92" t="s">
        <v>75</v>
      </c>
      <c r="P3" s="94"/>
      <c r="Q3" s="61"/>
      <c r="R3" s="92" t="s">
        <v>76</v>
      </c>
      <c r="S3" s="94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4/11</v>
      </c>
      <c r="D5" s="55">
        <f>ฉบับนักเรียน!C5</f>
        <v>43976</v>
      </c>
      <c r="E5" s="58" t="str">
        <f>ฉบับนักเรียน!D5</f>
        <v>นายทับสุวรรณ  พรมฝั้น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2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2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2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2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2" si="4">IF(O5&gt;4,"มีจุดแข็ง","ไม่มีจุดแข็ง")</f>
        <v>ไม่มีจุดแข็ง</v>
      </c>
      <c r="Q5" s="24">
        <f t="shared" ref="Q5:Q42" si="5">G5+I5+K5+M5</f>
        <v>0</v>
      </c>
      <c r="R5" s="24">
        <f t="shared" ref="R5:R42" si="6">SUM(G5,I5,K5,M5)</f>
        <v>0</v>
      </c>
      <c r="S5" s="32" t="str">
        <f t="shared" ref="S5:S42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4/11</v>
      </c>
      <c r="D6" s="55">
        <f>ฉบับนักเรียน!C6</f>
        <v>44083</v>
      </c>
      <c r="E6" s="58" t="str">
        <f>ฉบับนักเรียน!D6</f>
        <v>นายชิษณุพงศ์  ห่อหุ้ม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4/11</v>
      </c>
      <c r="D7" s="55">
        <f>ฉบับนักเรียน!C7</f>
        <v>44171</v>
      </c>
      <c r="E7" s="58" t="str">
        <f>ฉบับนักเรียน!D7</f>
        <v>นายณัฐกมล  ทัศนัย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4/11</v>
      </c>
      <c r="D8" s="55">
        <f>ฉบับนักเรียน!C8</f>
        <v>44231</v>
      </c>
      <c r="E8" s="58" t="str">
        <f>ฉบับนักเรียน!D8</f>
        <v>นายธวัชชัย  กลีบเมฆ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4/11</v>
      </c>
      <c r="D9" s="55">
        <f>ฉบับนักเรียน!C9</f>
        <v>44260</v>
      </c>
      <c r="E9" s="58" t="str">
        <f>ฉบับนักเรียน!D9</f>
        <v>นายกรวิชญ์  แก้วพิลา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4/11</v>
      </c>
      <c r="D10" s="55">
        <f>ฉบับนักเรียน!C10</f>
        <v>44264</v>
      </c>
      <c r="E10" s="58" t="str">
        <f>ฉบับนักเรียน!D10</f>
        <v>นายเทพพระกร  ระภักดี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4/11</v>
      </c>
      <c r="D11" s="55">
        <f>ฉบับนักเรียน!C11</f>
        <v>44274</v>
      </c>
      <c r="E11" s="58" t="str">
        <f>ฉบับนักเรียน!D11</f>
        <v>นายศุภณัฐ  เต็มใจเติมบุญ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4/11</v>
      </c>
      <c r="D12" s="55">
        <f>ฉบับนักเรียน!C12</f>
        <v>44276</v>
      </c>
      <c r="E12" s="58" t="str">
        <f>ฉบับนักเรียน!D12</f>
        <v>นายสิรภพ  ห่อหุ้ม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4/11</v>
      </c>
      <c r="D13" s="55">
        <f>ฉบับนักเรียน!C13</f>
        <v>44311</v>
      </c>
      <c r="E13" s="58" t="str">
        <f>ฉบับนักเรียน!D13</f>
        <v>นายธนัญชัย  ศรีปราชญ์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4/11</v>
      </c>
      <c r="D14" s="55">
        <f>ฉบับนักเรียน!C14</f>
        <v>44323</v>
      </c>
      <c r="E14" s="58" t="str">
        <f>ฉบับนักเรียน!D14</f>
        <v>นายศานติบูรณ์  แซ่ลี้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4/11</v>
      </c>
      <c r="D15" s="55">
        <f>ฉบับนักเรียน!C15</f>
        <v>44324</v>
      </c>
      <c r="E15" s="58" t="str">
        <f>ฉบับนักเรียน!D15</f>
        <v>นายสุพิชฌาย์  แสงกล้า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4/11</v>
      </c>
      <c r="D16" s="55">
        <f>ฉบับนักเรียน!C16</f>
        <v>44325</v>
      </c>
      <c r="E16" s="58" t="str">
        <f>ฉบับนักเรียน!D16</f>
        <v>นายสุรพงษ์  พงษ์พานิช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4/11</v>
      </c>
      <c r="D17" s="55">
        <f>ฉบับนักเรียน!C17</f>
        <v>44356</v>
      </c>
      <c r="E17" s="58" t="str">
        <f>ฉบับนักเรียน!D17</f>
        <v>นายธนกร  ชมภูนาค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4/11</v>
      </c>
      <c r="D18" s="55">
        <f>ฉบับนักเรียน!C18</f>
        <v>44405</v>
      </c>
      <c r="E18" s="58" t="str">
        <f>ฉบับนักเรียน!D18</f>
        <v>นายปวสิทธิ์  เสือรอด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4/11</v>
      </c>
      <c r="D19" s="55">
        <f>ฉบับนักเรียน!C19</f>
        <v>44442</v>
      </c>
      <c r="E19" s="58" t="str">
        <f>ฉบับนักเรียน!D19</f>
        <v>นายจิตรภาณุ  จันทะปัดถา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4/11</v>
      </c>
      <c r="D20" s="55">
        <f>ฉบับนักเรียน!C20</f>
        <v>44448</v>
      </c>
      <c r="E20" s="58" t="str">
        <f>ฉบับนักเรียน!D20</f>
        <v>นายธัชพล  นาคผจญ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4/11</v>
      </c>
      <c r="D21" s="55">
        <f>ฉบับนักเรียน!C21</f>
        <v>44458</v>
      </c>
      <c r="E21" s="58" t="str">
        <f>ฉบับนักเรียน!D21</f>
        <v>นายโสภณวิชญ์  ศรีสวัสดิ์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4/11</v>
      </c>
      <c r="D22" s="55">
        <f>ฉบับนักเรียน!C22</f>
        <v>46244</v>
      </c>
      <c r="E22" s="58" t="str">
        <f>ฉบับนักเรียน!D22</f>
        <v>นายกรดนัย  จักขุรักษ์</v>
      </c>
      <c r="F22" s="26" t="str">
        <f>ฉบับนักเรียน!E22</f>
        <v>ชาย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4/11</v>
      </c>
      <c r="D23" s="55">
        <f>ฉบับนักเรียน!C23</f>
        <v>46245</v>
      </c>
      <c r="E23" s="58" t="str">
        <f>ฉบับนักเรียน!D23</f>
        <v>นายเหมพงศ์  วาสนานิกรกุลชัย</v>
      </c>
      <c r="F23" s="26" t="str">
        <f>ฉบับนักเรียน!E23</f>
        <v>ชาย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4/11</v>
      </c>
      <c r="D24" s="55">
        <f>ฉบับนักเรียน!C24</f>
        <v>44007</v>
      </c>
      <c r="E24" s="58" t="str">
        <f>ฉบับนักเรียน!D24</f>
        <v>นางสาวรัตนประภา  ตรวจมรรคา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4/11</v>
      </c>
      <c r="D25" s="55">
        <f>ฉบับนักเรียน!C25</f>
        <v>44150</v>
      </c>
      <c r="E25" s="58" t="str">
        <f>ฉบับนักเรียน!D25</f>
        <v>นางสาวทิพย์วรา  ฤทธิ์เดช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4/11</v>
      </c>
      <c r="D26" s="55">
        <f>ฉบับนักเรียน!C26</f>
        <v>44210</v>
      </c>
      <c r="E26" s="58" t="str">
        <f>ฉบับนักเรียน!D26</f>
        <v>นางสาวสิรินธารา  ทองสา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4/11</v>
      </c>
      <c r="D27" s="55">
        <f>ฉบับนักเรียน!C27</f>
        <v>44237</v>
      </c>
      <c r="E27" s="58" t="str">
        <f>ฉบับนักเรียน!D27</f>
        <v>นางสาวกฤติยานี  เที่ยงธรรม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4/11</v>
      </c>
      <c r="D28" s="55">
        <f>ฉบับนักเรียน!C28</f>
        <v>44241</v>
      </c>
      <c r="E28" s="58" t="str">
        <f>ฉบับนักเรียน!D28</f>
        <v>นางสาวนฤชยา  เฉลิมวงค์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4/11</v>
      </c>
      <c r="D29" s="55">
        <f>ฉบับนักเรียน!C29</f>
        <v>44243</v>
      </c>
      <c r="E29" s="58" t="str">
        <f>ฉบับนักเรียน!D29</f>
        <v>นางสาวปาริชาด  ปานแป้น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4/11</v>
      </c>
      <c r="D30" s="55">
        <f>ฉบับนักเรียน!C30</f>
        <v>44302</v>
      </c>
      <c r="E30" s="58" t="str">
        <f>ฉบับนักเรียน!D30</f>
        <v>นางสาวอินทิรา  สมคณะ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4/11</v>
      </c>
      <c r="D31" s="55">
        <f>ฉบับนักเรียน!C31</f>
        <v>44339</v>
      </c>
      <c r="E31" s="58" t="str">
        <f>ฉบับนักเรียน!D31</f>
        <v>นางสาวณัฎฐณิชา  หงษ์หนองหว้า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4/11</v>
      </c>
      <c r="D32" s="55">
        <f>ฉบับนักเรียน!C32</f>
        <v>44343</v>
      </c>
      <c r="E32" s="58" t="str">
        <f>ฉบับนักเรียน!D32</f>
        <v>นางสาวพิมธิดา  ศรีเตชะ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4/11</v>
      </c>
      <c r="D33" s="55">
        <f>ฉบับนักเรียน!C33</f>
        <v>44390</v>
      </c>
      <c r="E33" s="58" t="str">
        <f>ฉบับนักเรียน!D33</f>
        <v>นางสาวโยษิตา  สมมุ่ง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4/11</v>
      </c>
      <c r="D34" s="55">
        <f>ฉบับนักเรียน!C34</f>
        <v>44424</v>
      </c>
      <c r="E34" s="58" t="str">
        <f>ฉบับนักเรียน!D34</f>
        <v>นางสาวตติยา  เอื้อกิจพัฒนา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4/11</v>
      </c>
      <c r="D35" s="55">
        <f>ฉบับนักเรียน!C35</f>
        <v>44466</v>
      </c>
      <c r="E35" s="58" t="str">
        <f>ฉบับนักเรียน!D35</f>
        <v>นางสาวชนากานต์  ศรีกาญจนา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4/11</v>
      </c>
      <c r="D36" s="55">
        <f>ฉบับนักเรียน!C36</f>
        <v>46208</v>
      </c>
      <c r="E36" s="58" t="str">
        <f>ฉบับนักเรียน!D36</f>
        <v>นางสาวอภัสรา  ไชยราช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4/11</v>
      </c>
      <c r="D37" s="55">
        <f>ฉบับนักเรียน!C37</f>
        <v>46246</v>
      </c>
      <c r="E37" s="58" t="str">
        <f>ฉบับนักเรียน!D37</f>
        <v>นางสาวจิลณีทิพย์  มากอยู่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4/11</v>
      </c>
      <c r="D38" s="55">
        <f>ฉบับนักเรียน!C38</f>
        <v>46247</v>
      </c>
      <c r="E38" s="58" t="str">
        <f>ฉบับนักเรียน!D38</f>
        <v>นางสาวจุฑามาศ  สาโสภา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4/11</v>
      </c>
      <c r="D39" s="55">
        <f>ฉบับนักเรียน!C39</f>
        <v>46248</v>
      </c>
      <c r="E39" s="58" t="str">
        <f>ฉบับนักเรียน!D39</f>
        <v>นางสาวปริตา  คำวัน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4/11</v>
      </c>
      <c r="D40" s="55">
        <f>ฉบับนักเรียน!C40</f>
        <v>46249</v>
      </c>
      <c r="E40" s="58" t="str">
        <f>ฉบับนักเรียน!D40</f>
        <v>นางสาวเปรมจิต  จิตรมั่น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4/11</v>
      </c>
      <c r="D41" s="55">
        <f>ฉบับนักเรียน!C41</f>
        <v>46250</v>
      </c>
      <c r="E41" s="58" t="str">
        <f>ฉบับนักเรียน!D41</f>
        <v>นางสาวศวิตา  สัตย์ไพศาลกิจ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นางสาวธนิดา จั่นเล็ก</v>
      </c>
      <c r="F57" s="46"/>
      <c r="G57" s="46"/>
      <c r="H57" s="46"/>
      <c r="I57" s="46"/>
      <c r="J57" s="46"/>
      <c r="K57" s="46"/>
      <c r="L57" s="46"/>
      <c r="M57" s="46"/>
      <c r="N57" s="90" t="str">
        <f>equal2!N57</f>
        <v>นางสาวอวิกา ลิ้มพานิชภักดี</v>
      </c>
      <c r="O57" s="91"/>
      <c r="P57" s="91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1" t="s">
        <v>63</v>
      </c>
      <c r="O58" s="91"/>
      <c r="P58" s="91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2" sqref="C42:S42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2" t="s">
        <v>0</v>
      </c>
      <c r="C2" s="93"/>
      <c r="D2" s="93"/>
      <c r="E2" s="93"/>
      <c r="F2" s="94"/>
      <c r="G2" s="61"/>
      <c r="H2" s="106" t="s">
        <v>84</v>
      </c>
      <c r="I2" s="93"/>
      <c r="J2" s="93"/>
      <c r="K2" s="93"/>
      <c r="L2" s="93"/>
      <c r="M2" s="93"/>
      <c r="N2" s="93"/>
      <c r="O2" s="93"/>
      <c r="P2" s="93"/>
      <c r="Q2" s="93"/>
      <c r="R2" s="93"/>
      <c r="S2" s="94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2" t="str">
        <f>ฉบับนักเรียน!A3</f>
        <v>นางสาวธนิดา จั่นเล็ก  นางสาวอวิกา ลิ้มพานิชภักดี</v>
      </c>
      <c r="C3" s="93"/>
      <c r="D3" s="93"/>
      <c r="E3" s="93"/>
      <c r="F3" s="94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7">
      <c r="A5" s="57"/>
      <c r="B5" s="26" t="s">
        <v>66</v>
      </c>
      <c r="C5" s="50" t="str">
        <f>ฉบับครู!B5</f>
        <v>4/11</v>
      </c>
      <c r="D5" s="55">
        <f>ฉบับนักเรียน!C5</f>
        <v>43976</v>
      </c>
      <c r="E5" s="58" t="str">
        <f>ฉบับนักเรียน!D5</f>
        <v>นายทับสุวรรณ  พรมฝั้น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2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2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2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2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2" si="4">IF(O5&gt;4,"มีจุดแข็ง","ไม่มีจุดแข็ง")</f>
        <v>ไม่มีจุดแข็ง</v>
      </c>
      <c r="Q5" s="32">
        <f t="shared" ref="Q5:Q42" si="5">G5+I5+K5+M5</f>
        <v>0</v>
      </c>
      <c r="R5" s="32">
        <f t="shared" ref="R5:R42" si="6">SUM(G5,I5,K5,M5)</f>
        <v>0</v>
      </c>
      <c r="S5" s="32" t="str">
        <f t="shared" ref="S5:S42" si="7">IF(R5&lt;16,"ปกติ",IF(R5&lt;20,"เสี่ยง","มีปัญหา"))</f>
        <v>ปกติ</v>
      </c>
      <c r="T5" s="57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7">
      <c r="A6" s="57"/>
      <c r="B6" s="26" t="s">
        <v>13</v>
      </c>
      <c r="C6" s="50" t="str">
        <f>ฉบับครู!B6</f>
        <v>4/11</v>
      </c>
      <c r="D6" s="55">
        <f>ฉบับนักเรียน!C6</f>
        <v>44083</v>
      </c>
      <c r="E6" s="58" t="str">
        <f>ฉบับนักเรียน!D6</f>
        <v>นายชิษณุพงศ์  ห่อหุ้ม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7">
      <c r="A7" s="57"/>
      <c r="B7" s="26" t="s">
        <v>14</v>
      </c>
      <c r="C7" s="50" t="str">
        <f>ฉบับครู!B7</f>
        <v>4/11</v>
      </c>
      <c r="D7" s="55">
        <f>ฉบับนักเรียน!C7</f>
        <v>44171</v>
      </c>
      <c r="E7" s="58" t="str">
        <f>ฉบับนักเรียน!D7</f>
        <v>นายณัฐกมล  ทัศนัย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7">
      <c r="A8" s="57"/>
      <c r="B8" s="26" t="s">
        <v>15</v>
      </c>
      <c r="C8" s="50" t="str">
        <f>ฉบับครู!B8</f>
        <v>4/11</v>
      </c>
      <c r="D8" s="55">
        <f>ฉบับนักเรียน!C8</f>
        <v>44231</v>
      </c>
      <c r="E8" s="58" t="str">
        <f>ฉบับนักเรียน!D8</f>
        <v>นายธวัชชัย  กลีบเมฆ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7">
      <c r="A9" s="57"/>
      <c r="B9" s="26" t="s">
        <v>16</v>
      </c>
      <c r="C9" s="50" t="str">
        <f>ฉบับครู!B9</f>
        <v>4/11</v>
      </c>
      <c r="D9" s="55">
        <f>ฉบับนักเรียน!C9</f>
        <v>44260</v>
      </c>
      <c r="E9" s="58" t="str">
        <f>ฉบับนักเรียน!D9</f>
        <v>นายกรวิชญ์  แก้วพิลา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7">
      <c r="A10" s="57"/>
      <c r="B10" s="26" t="s">
        <v>17</v>
      </c>
      <c r="C10" s="50" t="str">
        <f>ฉบับครู!B10</f>
        <v>4/11</v>
      </c>
      <c r="D10" s="55">
        <f>ฉบับนักเรียน!C10</f>
        <v>44264</v>
      </c>
      <c r="E10" s="58" t="str">
        <f>ฉบับนักเรียน!D10</f>
        <v>นายเทพพระกร  ระภักดี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7">
      <c r="A11" s="57"/>
      <c r="B11" s="26" t="s">
        <v>18</v>
      </c>
      <c r="C11" s="50" t="str">
        <f>ฉบับครู!B11</f>
        <v>4/11</v>
      </c>
      <c r="D11" s="55">
        <f>ฉบับนักเรียน!C11</f>
        <v>44274</v>
      </c>
      <c r="E11" s="58" t="str">
        <f>ฉบับนักเรียน!D11</f>
        <v>นายศุภณัฐ  เต็มใจเติมบุญ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7">
      <c r="A12" s="57"/>
      <c r="B12" s="26" t="s">
        <v>19</v>
      </c>
      <c r="C12" s="50" t="str">
        <f>ฉบับครู!B12</f>
        <v>4/11</v>
      </c>
      <c r="D12" s="55">
        <f>ฉบับนักเรียน!C12</f>
        <v>44276</v>
      </c>
      <c r="E12" s="58" t="str">
        <f>ฉบับนักเรียน!D12</f>
        <v>นายสิรภพ  ห่อหุ้ม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7">
      <c r="A13" s="57"/>
      <c r="B13" s="26" t="s">
        <v>20</v>
      </c>
      <c r="C13" s="50" t="str">
        <f>ฉบับครู!B13</f>
        <v>4/11</v>
      </c>
      <c r="D13" s="55">
        <f>ฉบับนักเรียน!C13</f>
        <v>44311</v>
      </c>
      <c r="E13" s="58" t="str">
        <f>ฉบับนักเรียน!D13</f>
        <v>นายธนัญชัย  ศรีปราชญ์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7">
      <c r="A14" s="57"/>
      <c r="B14" s="26" t="s">
        <v>21</v>
      </c>
      <c r="C14" s="50" t="str">
        <f>ฉบับครู!B14</f>
        <v>4/11</v>
      </c>
      <c r="D14" s="55">
        <f>ฉบับนักเรียน!C14</f>
        <v>44323</v>
      </c>
      <c r="E14" s="58" t="str">
        <f>ฉบับนักเรียน!D14</f>
        <v>นายศานติบูรณ์  แซ่ลี้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7">
      <c r="A15" s="57"/>
      <c r="B15" s="26" t="s">
        <v>22</v>
      </c>
      <c r="C15" s="50" t="str">
        <f>ฉบับครู!B15</f>
        <v>4/11</v>
      </c>
      <c r="D15" s="55">
        <f>ฉบับนักเรียน!C15</f>
        <v>44324</v>
      </c>
      <c r="E15" s="58" t="str">
        <f>ฉบับนักเรียน!D15</f>
        <v>นายสุพิชฌาย์  แสงกล้า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7">
      <c r="A16" s="57"/>
      <c r="B16" s="26" t="s">
        <v>23</v>
      </c>
      <c r="C16" s="50" t="str">
        <f>ฉบับครู!B16</f>
        <v>4/11</v>
      </c>
      <c r="D16" s="55">
        <f>ฉบับนักเรียน!C16</f>
        <v>44325</v>
      </c>
      <c r="E16" s="58" t="str">
        <f>ฉบับนักเรียน!D16</f>
        <v>นายสุรพงษ์  พงษ์พานิช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7">
      <c r="A17" s="57"/>
      <c r="B17" s="26" t="s">
        <v>24</v>
      </c>
      <c r="C17" s="50" t="str">
        <f>ฉบับครู!B17</f>
        <v>4/11</v>
      </c>
      <c r="D17" s="55">
        <f>ฉบับนักเรียน!C17</f>
        <v>44356</v>
      </c>
      <c r="E17" s="58" t="str">
        <f>ฉบับนักเรียน!D17</f>
        <v>นายธนกร  ชมภูนาค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7">
      <c r="A18" s="57"/>
      <c r="B18" s="26" t="s">
        <v>25</v>
      </c>
      <c r="C18" s="50" t="str">
        <f>ฉบับครู!B18</f>
        <v>4/11</v>
      </c>
      <c r="D18" s="55">
        <f>ฉบับนักเรียน!C18</f>
        <v>44405</v>
      </c>
      <c r="E18" s="58" t="str">
        <f>ฉบับนักเรียน!D18</f>
        <v>นายปวสิทธิ์  เสือรอด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7">
      <c r="A19" s="57"/>
      <c r="B19" s="26" t="s">
        <v>26</v>
      </c>
      <c r="C19" s="50" t="str">
        <f>ฉบับครู!B19</f>
        <v>4/11</v>
      </c>
      <c r="D19" s="55">
        <f>ฉบับนักเรียน!C19</f>
        <v>44442</v>
      </c>
      <c r="E19" s="58" t="str">
        <f>ฉบับนักเรียน!D19</f>
        <v>นายจิตรภาณุ  จันทะปัดถา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7">
      <c r="A20" s="57"/>
      <c r="B20" s="26" t="s">
        <v>27</v>
      </c>
      <c r="C20" s="50" t="str">
        <f>ฉบับครู!B20</f>
        <v>4/11</v>
      </c>
      <c r="D20" s="55">
        <f>ฉบับนักเรียน!C20</f>
        <v>44448</v>
      </c>
      <c r="E20" s="58" t="str">
        <f>ฉบับนักเรียน!D20</f>
        <v>นายธัชพล  นาคผจญ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7">
      <c r="A21" s="57"/>
      <c r="B21" s="26" t="s">
        <v>28</v>
      </c>
      <c r="C21" s="50" t="str">
        <f>ฉบับครู!B21</f>
        <v>4/11</v>
      </c>
      <c r="D21" s="55">
        <f>ฉบับนักเรียน!C21</f>
        <v>44458</v>
      </c>
      <c r="E21" s="58" t="str">
        <f>ฉบับนักเรียน!D21</f>
        <v>นายโสภณวิชญ์  ศรีสวัสดิ์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7">
      <c r="A22" s="57"/>
      <c r="B22" s="26" t="s">
        <v>29</v>
      </c>
      <c r="C22" s="50" t="str">
        <f>ฉบับครู!B22</f>
        <v>4/11</v>
      </c>
      <c r="D22" s="55">
        <f>ฉบับนักเรียน!C22</f>
        <v>46244</v>
      </c>
      <c r="E22" s="58" t="str">
        <f>ฉบับนักเรียน!D22</f>
        <v>นายกรดนัย  จักขุรักษ์</v>
      </c>
      <c r="F22" s="32" t="str">
        <f>ฉบับนักเรียน!E22</f>
        <v>ชาย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7">
      <c r="A23" s="57"/>
      <c r="B23" s="26" t="s">
        <v>30</v>
      </c>
      <c r="C23" s="50" t="str">
        <f>ฉบับครู!B23</f>
        <v>4/11</v>
      </c>
      <c r="D23" s="55">
        <f>ฉบับนักเรียน!C23</f>
        <v>46245</v>
      </c>
      <c r="E23" s="58" t="str">
        <f>ฉบับนักเรียน!D23</f>
        <v>นายเหมพงศ์  วาสนานิกรกุลชัย</v>
      </c>
      <c r="F23" s="32" t="str">
        <f>ฉบับนักเรียน!E23</f>
        <v>ชาย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7">
      <c r="A24" s="57"/>
      <c r="B24" s="26" t="s">
        <v>31</v>
      </c>
      <c r="C24" s="50" t="str">
        <f>ฉบับครู!B24</f>
        <v>4/11</v>
      </c>
      <c r="D24" s="55">
        <f>ฉบับนักเรียน!C24</f>
        <v>44007</v>
      </c>
      <c r="E24" s="58" t="str">
        <f>ฉบับนักเรียน!D24</f>
        <v>นางสาวรัตนประภา  ตรวจมรรคา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7">
      <c r="A25" s="57"/>
      <c r="B25" s="26" t="s">
        <v>32</v>
      </c>
      <c r="C25" s="50" t="str">
        <f>ฉบับครู!B25</f>
        <v>4/11</v>
      </c>
      <c r="D25" s="55">
        <f>ฉบับนักเรียน!C25</f>
        <v>44150</v>
      </c>
      <c r="E25" s="58" t="str">
        <f>ฉบับนักเรียน!D25</f>
        <v>นางสาวทิพย์วรา  ฤทธิ์เดช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7">
      <c r="A26" s="57"/>
      <c r="B26" s="26" t="s">
        <v>33</v>
      </c>
      <c r="C26" s="50" t="str">
        <f>ฉบับครู!B26</f>
        <v>4/11</v>
      </c>
      <c r="D26" s="55">
        <f>ฉบับนักเรียน!C26</f>
        <v>44210</v>
      </c>
      <c r="E26" s="58" t="str">
        <f>ฉบับนักเรียน!D26</f>
        <v>นางสาวสิรินธารา  ทองสา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7">
      <c r="A27" s="57"/>
      <c r="B27" s="26" t="s">
        <v>34</v>
      </c>
      <c r="C27" s="50" t="str">
        <f>ฉบับครู!B27</f>
        <v>4/11</v>
      </c>
      <c r="D27" s="55">
        <f>ฉบับนักเรียน!C27</f>
        <v>44237</v>
      </c>
      <c r="E27" s="58" t="str">
        <f>ฉบับนักเรียน!D27</f>
        <v>นางสาวกฤติยานี  เที่ยงธรรม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4/11</v>
      </c>
      <c r="D28" s="55">
        <f>ฉบับนักเรียน!C28</f>
        <v>44241</v>
      </c>
      <c r="E28" s="58" t="str">
        <f>ฉบับนักเรียน!D28</f>
        <v>นางสาวนฤชยา  เฉลิมวงค์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4/11</v>
      </c>
      <c r="D29" s="55">
        <f>ฉบับนักเรียน!C29</f>
        <v>44243</v>
      </c>
      <c r="E29" s="58" t="str">
        <f>ฉบับนักเรียน!D29</f>
        <v>นางสาวปาริชาด  ปานแป้น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4/11</v>
      </c>
      <c r="D30" s="55">
        <f>ฉบับนักเรียน!C30</f>
        <v>44302</v>
      </c>
      <c r="E30" s="58" t="str">
        <f>ฉบับนักเรียน!D30</f>
        <v>นางสาวอินทิรา  สมคณะ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4/11</v>
      </c>
      <c r="D31" s="55">
        <f>ฉบับนักเรียน!C31</f>
        <v>44339</v>
      </c>
      <c r="E31" s="58" t="str">
        <f>ฉบับนักเรียน!D31</f>
        <v>นางสาวณัฎฐณิชา  หงษ์หนองหว้า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4/11</v>
      </c>
      <c r="D32" s="55">
        <f>ฉบับนักเรียน!C32</f>
        <v>44343</v>
      </c>
      <c r="E32" s="58" t="str">
        <f>ฉบับนักเรียน!D32</f>
        <v>นางสาวพิมธิดา  ศรีเตชะ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4/11</v>
      </c>
      <c r="D33" s="55">
        <f>ฉบับนักเรียน!C33</f>
        <v>44390</v>
      </c>
      <c r="E33" s="58" t="str">
        <f>ฉบับนักเรียน!D33</f>
        <v>นางสาวโยษิตา  สมมุ่ง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4/11</v>
      </c>
      <c r="D34" s="55">
        <f>ฉบับนักเรียน!C34</f>
        <v>44424</v>
      </c>
      <c r="E34" s="58" t="str">
        <f>ฉบับนักเรียน!D34</f>
        <v>นางสาวตติยา  เอื้อกิจพัฒนา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4/11</v>
      </c>
      <c r="D35" s="55">
        <f>ฉบับนักเรียน!C35</f>
        <v>44466</v>
      </c>
      <c r="E35" s="58" t="str">
        <f>ฉบับนักเรียน!D35</f>
        <v>นางสาวชนากานต์  ศรีกาญจนา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4/11</v>
      </c>
      <c r="D36" s="55">
        <f>ฉบับนักเรียน!C36</f>
        <v>46208</v>
      </c>
      <c r="E36" s="58" t="str">
        <f>ฉบับนักเรียน!D36</f>
        <v>นางสาวอภัสรา  ไชยราช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4/11</v>
      </c>
      <c r="D37" s="55">
        <f>ฉบับนักเรียน!C37</f>
        <v>46246</v>
      </c>
      <c r="E37" s="58" t="str">
        <f>ฉบับนักเรียน!D37</f>
        <v>นางสาวจิลณีทิพย์  มากอยู่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4/11</v>
      </c>
      <c r="D38" s="55">
        <f>ฉบับนักเรียน!C38</f>
        <v>46247</v>
      </c>
      <c r="E38" s="58" t="str">
        <f>ฉบับนักเรียน!D38</f>
        <v>นางสาวจุฑามาศ  สาโสภา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4/11</v>
      </c>
      <c r="D39" s="55">
        <f>ฉบับนักเรียน!C39</f>
        <v>46248</v>
      </c>
      <c r="E39" s="58" t="str">
        <f>ฉบับนักเรียน!D39</f>
        <v>นางสาวปริตา  คำวัน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4/11</v>
      </c>
      <c r="D40" s="55">
        <f>ฉบับนักเรียน!C40</f>
        <v>46249</v>
      </c>
      <c r="E40" s="58" t="str">
        <f>ฉบับนักเรียน!D40</f>
        <v>นางสาวเปรมจิต  จิตรมั่น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4/11</v>
      </c>
      <c r="D41" s="55">
        <f>ฉบับนักเรียน!C41</f>
        <v>46250</v>
      </c>
      <c r="E41" s="58" t="str">
        <f>ฉบับนักเรียน!D41</f>
        <v>นางสาวศวิตา  สัตย์ไพศาลกิจ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นางสาวธนิดา จั่นเล็ก</v>
      </c>
      <c r="F57" s="46"/>
      <c r="G57" s="46"/>
      <c r="H57" s="46"/>
      <c r="I57" s="46"/>
      <c r="J57" s="46"/>
      <c r="K57" s="46"/>
      <c r="L57" s="46"/>
      <c r="M57" s="46"/>
      <c r="N57" s="90" t="str">
        <f>equal3!N57</f>
        <v>นางสาวอวิกา ลิ้มพานิชภักดี</v>
      </c>
      <c r="O57" s="91"/>
      <c r="P57" s="91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1" t="s">
        <v>63</v>
      </c>
      <c r="O58" s="91"/>
      <c r="P58" s="91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C42" sqref="C42:S42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2" t="s">
        <v>0</v>
      </c>
      <c r="C2" s="93"/>
      <c r="D2" s="93"/>
      <c r="E2" s="93"/>
      <c r="F2" s="94"/>
      <c r="G2" s="63"/>
      <c r="H2" s="106" t="s">
        <v>85</v>
      </c>
      <c r="I2" s="93"/>
      <c r="J2" s="93"/>
      <c r="K2" s="93"/>
      <c r="L2" s="93"/>
      <c r="M2" s="93"/>
      <c r="N2" s="93"/>
      <c r="O2" s="93"/>
      <c r="P2" s="93"/>
      <c r="Q2" s="93"/>
      <c r="R2" s="93"/>
      <c r="S2" s="94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2" t="str">
        <f>ฉบับนักเรียน!A3</f>
        <v>นางสาวธนิดา จั่นเล็ก  นางสาวอวิกา ลิ้มพานิชภักดี</v>
      </c>
      <c r="C3" s="93"/>
      <c r="D3" s="93"/>
      <c r="E3" s="93"/>
      <c r="F3" s="94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7">
      <c r="A5" s="57"/>
      <c r="B5" s="26" t="s">
        <v>66</v>
      </c>
      <c r="C5" s="50" t="str">
        <f>ฉบับครู!B5</f>
        <v>4/11</v>
      </c>
      <c r="D5" s="55">
        <f>ฉบับนักเรียน!C5</f>
        <v>43976</v>
      </c>
      <c r="E5" s="58" t="str">
        <f>ฉบับนักเรียน!D5</f>
        <v>นายทับสุวรรณ  พรมฝั้น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2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2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2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2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2" si="4">IF(O5&gt;4,"มีจุดแข็ง","ไม่มีจุดแข็ง")</f>
        <v>ไม่มีจุดแข็ง</v>
      </c>
      <c r="Q5" s="32">
        <f t="shared" ref="Q5:Q42" si="5">G5+I5+K5+M5</f>
        <v>0</v>
      </c>
      <c r="R5" s="32">
        <f t="shared" ref="R5:R42" si="6">SUM(G5,I5,K5,M5)</f>
        <v>0</v>
      </c>
      <c r="S5" s="32" t="str">
        <f t="shared" ref="S5:S42" si="7">IF(R5&lt;17,"ปกติ",IF(R5&lt;20,"เสี่ยง","มีปัญหา"))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9.5" customHeight="1" x14ac:dyDescent="0.7">
      <c r="A6" s="57"/>
      <c r="B6" s="26" t="s">
        <v>13</v>
      </c>
      <c r="C6" s="50" t="str">
        <f>ฉบับครู!B6</f>
        <v>4/11</v>
      </c>
      <c r="D6" s="55">
        <f>ฉบับนักเรียน!C6</f>
        <v>44083</v>
      </c>
      <c r="E6" s="58" t="str">
        <f>ฉบับนักเรียน!D6</f>
        <v>นายชิษณุพงศ์  ห่อหุ้ม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9.5" customHeight="1" x14ac:dyDescent="0.7">
      <c r="A7" s="57"/>
      <c r="B7" s="26" t="s">
        <v>14</v>
      </c>
      <c r="C7" s="50" t="str">
        <f>ฉบับครู!B7</f>
        <v>4/11</v>
      </c>
      <c r="D7" s="55">
        <f>ฉบับนักเรียน!C7</f>
        <v>44171</v>
      </c>
      <c r="E7" s="58" t="str">
        <f>ฉบับนักเรียน!D7</f>
        <v>นายณัฐกมล  ทัศนัย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9.5" customHeight="1" x14ac:dyDescent="0.7">
      <c r="A8" s="57"/>
      <c r="B8" s="26" t="s">
        <v>15</v>
      </c>
      <c r="C8" s="50" t="str">
        <f>ฉบับครู!B8</f>
        <v>4/11</v>
      </c>
      <c r="D8" s="55">
        <f>ฉบับนักเรียน!C8</f>
        <v>44231</v>
      </c>
      <c r="E8" s="58" t="str">
        <f>ฉบับนักเรียน!D8</f>
        <v>นายธวัชชัย  กลีบเมฆ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9.5" customHeight="1" x14ac:dyDescent="0.7">
      <c r="A9" s="57"/>
      <c r="B9" s="26" t="s">
        <v>16</v>
      </c>
      <c r="C9" s="50" t="str">
        <f>ฉบับครู!B9</f>
        <v>4/11</v>
      </c>
      <c r="D9" s="55">
        <f>ฉบับนักเรียน!C9</f>
        <v>44260</v>
      </c>
      <c r="E9" s="58" t="str">
        <f>ฉบับนักเรียน!D9</f>
        <v>นายกรวิชญ์  แก้วพิลา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9.5" customHeight="1" x14ac:dyDescent="0.7">
      <c r="A10" s="57"/>
      <c r="B10" s="26" t="s">
        <v>17</v>
      </c>
      <c r="C10" s="50" t="str">
        <f>ฉบับครู!B10</f>
        <v>4/11</v>
      </c>
      <c r="D10" s="55">
        <f>ฉบับนักเรียน!C10</f>
        <v>44264</v>
      </c>
      <c r="E10" s="58" t="str">
        <f>ฉบับนักเรียน!D10</f>
        <v>นายเทพพระกร  ระภักดี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9.5" customHeight="1" x14ac:dyDescent="0.7">
      <c r="A11" s="57"/>
      <c r="B11" s="26" t="s">
        <v>18</v>
      </c>
      <c r="C11" s="50" t="str">
        <f>ฉบับครู!B11</f>
        <v>4/11</v>
      </c>
      <c r="D11" s="55">
        <f>ฉบับนักเรียน!C11</f>
        <v>44274</v>
      </c>
      <c r="E11" s="58" t="str">
        <f>ฉบับนักเรียน!D11</f>
        <v>นายศุภณัฐ  เต็มใจเติมบุญ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9.5" customHeight="1" x14ac:dyDescent="0.7">
      <c r="A12" s="57"/>
      <c r="B12" s="26" t="s">
        <v>19</v>
      </c>
      <c r="C12" s="50" t="str">
        <f>ฉบับครู!B12</f>
        <v>4/11</v>
      </c>
      <c r="D12" s="55">
        <f>ฉบับนักเรียน!C12</f>
        <v>44276</v>
      </c>
      <c r="E12" s="58" t="str">
        <f>ฉบับนักเรียน!D12</f>
        <v>นายสิรภพ  ห่อหุ้ม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9.5" customHeight="1" x14ac:dyDescent="0.7">
      <c r="A13" s="57"/>
      <c r="B13" s="26" t="s">
        <v>20</v>
      </c>
      <c r="C13" s="50" t="str">
        <f>ฉบับครู!B13</f>
        <v>4/11</v>
      </c>
      <c r="D13" s="55">
        <f>ฉบับนักเรียน!C13</f>
        <v>44311</v>
      </c>
      <c r="E13" s="58" t="str">
        <f>ฉบับนักเรียน!D13</f>
        <v>นายธนัญชัย  ศรีปราชญ์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9.5" customHeight="1" x14ac:dyDescent="0.7">
      <c r="A14" s="57"/>
      <c r="B14" s="26" t="s">
        <v>21</v>
      </c>
      <c r="C14" s="50" t="str">
        <f>ฉบับครู!B14</f>
        <v>4/11</v>
      </c>
      <c r="D14" s="55">
        <f>ฉบับนักเรียน!C14</f>
        <v>44323</v>
      </c>
      <c r="E14" s="58" t="str">
        <f>ฉบับนักเรียน!D14</f>
        <v>นายศานติบูรณ์  แซ่ลี้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9.5" customHeight="1" x14ac:dyDescent="0.7">
      <c r="A15" s="57"/>
      <c r="B15" s="26" t="s">
        <v>22</v>
      </c>
      <c r="C15" s="50" t="str">
        <f>ฉบับครู!B15</f>
        <v>4/11</v>
      </c>
      <c r="D15" s="55">
        <f>ฉบับนักเรียน!C15</f>
        <v>44324</v>
      </c>
      <c r="E15" s="58" t="str">
        <f>ฉบับนักเรียน!D15</f>
        <v>นายสุพิชฌาย์  แสงกล้า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9.5" customHeight="1" x14ac:dyDescent="0.7">
      <c r="A16" s="57"/>
      <c r="B16" s="26" t="s">
        <v>23</v>
      </c>
      <c r="C16" s="50" t="str">
        <f>ฉบับครู!B16</f>
        <v>4/11</v>
      </c>
      <c r="D16" s="55">
        <f>ฉบับนักเรียน!C16</f>
        <v>44325</v>
      </c>
      <c r="E16" s="58" t="str">
        <f>ฉบับนักเรียน!D16</f>
        <v>นายสุรพงษ์  พงษ์พานิช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9.5" customHeight="1" x14ac:dyDescent="0.7">
      <c r="A17" s="57"/>
      <c r="B17" s="26" t="s">
        <v>24</v>
      </c>
      <c r="C17" s="50" t="str">
        <f>ฉบับครู!B17</f>
        <v>4/11</v>
      </c>
      <c r="D17" s="55">
        <f>ฉบับนักเรียน!C17</f>
        <v>44356</v>
      </c>
      <c r="E17" s="58" t="str">
        <f>ฉบับนักเรียน!D17</f>
        <v>นายธนกร  ชมภูนาค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9.5" customHeight="1" x14ac:dyDescent="0.7">
      <c r="A18" s="57"/>
      <c r="B18" s="26" t="s">
        <v>25</v>
      </c>
      <c r="C18" s="50" t="str">
        <f>ฉบับครู!B18</f>
        <v>4/11</v>
      </c>
      <c r="D18" s="55">
        <f>ฉบับนักเรียน!C18</f>
        <v>44405</v>
      </c>
      <c r="E18" s="58" t="str">
        <f>ฉบับนักเรียน!D18</f>
        <v>นายปวสิทธิ์  เสือรอด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9.5" customHeight="1" x14ac:dyDescent="0.7">
      <c r="A19" s="57"/>
      <c r="B19" s="26" t="s">
        <v>26</v>
      </c>
      <c r="C19" s="50" t="str">
        <f>ฉบับครู!B19</f>
        <v>4/11</v>
      </c>
      <c r="D19" s="55">
        <f>ฉบับนักเรียน!C19</f>
        <v>44442</v>
      </c>
      <c r="E19" s="58" t="str">
        <f>ฉบับนักเรียน!D19</f>
        <v>นายจิตรภาณุ  จันทะปัดถา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9.5" customHeight="1" x14ac:dyDescent="0.7">
      <c r="A20" s="57"/>
      <c r="B20" s="26" t="s">
        <v>27</v>
      </c>
      <c r="C20" s="50" t="str">
        <f>ฉบับครู!B20</f>
        <v>4/11</v>
      </c>
      <c r="D20" s="55">
        <f>ฉบับนักเรียน!C20</f>
        <v>44448</v>
      </c>
      <c r="E20" s="58" t="str">
        <f>ฉบับนักเรียน!D20</f>
        <v>นายธัชพล  นาคผจญ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9.5" customHeight="1" x14ac:dyDescent="0.7">
      <c r="A21" s="57"/>
      <c r="B21" s="26" t="s">
        <v>28</v>
      </c>
      <c r="C21" s="50" t="str">
        <f>ฉบับครู!B21</f>
        <v>4/11</v>
      </c>
      <c r="D21" s="55">
        <f>ฉบับนักเรียน!C21</f>
        <v>44458</v>
      </c>
      <c r="E21" s="58" t="str">
        <f>ฉบับนักเรียน!D21</f>
        <v>นายโสภณวิชญ์  ศรีสวัสดิ์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9.5" customHeight="1" x14ac:dyDescent="0.7">
      <c r="A22" s="57"/>
      <c r="B22" s="26" t="s">
        <v>29</v>
      </c>
      <c r="C22" s="50" t="str">
        <f>ฉบับครู!B22</f>
        <v>4/11</v>
      </c>
      <c r="D22" s="55">
        <f>ฉบับนักเรียน!C22</f>
        <v>46244</v>
      </c>
      <c r="E22" s="58" t="str">
        <f>ฉบับนักเรียน!D22</f>
        <v>นายกรดนัย  จักขุรักษ์</v>
      </c>
      <c r="F22" s="32" t="str">
        <f>ฉบับนักเรียน!E22</f>
        <v>ชาย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9.5" customHeight="1" x14ac:dyDescent="0.7">
      <c r="A23" s="57"/>
      <c r="B23" s="26" t="s">
        <v>30</v>
      </c>
      <c r="C23" s="50" t="str">
        <f>ฉบับครู!B23</f>
        <v>4/11</v>
      </c>
      <c r="D23" s="55">
        <f>ฉบับนักเรียน!C23</f>
        <v>46245</v>
      </c>
      <c r="E23" s="58" t="str">
        <f>ฉบับนักเรียน!D23</f>
        <v>นายเหมพงศ์  วาสนานิกรกุลชัย</v>
      </c>
      <c r="F23" s="32" t="str">
        <f>ฉบับนักเรียน!E23</f>
        <v>ชาย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4/11</v>
      </c>
      <c r="D24" s="55">
        <f>ฉบับนักเรียน!C24</f>
        <v>44007</v>
      </c>
      <c r="E24" s="58" t="str">
        <f>ฉบับนักเรียน!D24</f>
        <v>นางสาวรัตนประภา  ตรวจมรรคา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4/11</v>
      </c>
      <c r="D25" s="55">
        <f>ฉบับนักเรียน!C25</f>
        <v>44150</v>
      </c>
      <c r="E25" s="58" t="str">
        <f>ฉบับนักเรียน!D25</f>
        <v>นางสาวทิพย์วรา  ฤทธิ์เดช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7">
      <c r="A26" s="57"/>
      <c r="B26" s="26" t="s">
        <v>33</v>
      </c>
      <c r="C26" s="50" t="str">
        <f>ฉบับครู!B26</f>
        <v>4/11</v>
      </c>
      <c r="D26" s="55">
        <f>ฉบับนักเรียน!C26</f>
        <v>44210</v>
      </c>
      <c r="E26" s="58" t="str">
        <f>ฉบับนักเรียน!D26</f>
        <v>นางสาวสิรินธารา  ทองสา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ht="18" customHeight="1" x14ac:dyDescent="0.7">
      <c r="A27" s="57"/>
      <c r="B27" s="26" t="s">
        <v>34</v>
      </c>
      <c r="C27" s="50" t="str">
        <f>ฉบับครู!B27</f>
        <v>4/11</v>
      </c>
      <c r="D27" s="55">
        <f>ฉบับนักเรียน!C27</f>
        <v>44237</v>
      </c>
      <c r="E27" s="58" t="str">
        <f>ฉบับนักเรียน!D27</f>
        <v>นางสาวกฤติยานี  เที่ยงธรรม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ht="18" customHeight="1" x14ac:dyDescent="0.6">
      <c r="A28" s="46"/>
      <c r="B28" s="26" t="s">
        <v>35</v>
      </c>
      <c r="C28" s="50" t="str">
        <f>ฉบับครู!B28</f>
        <v>4/11</v>
      </c>
      <c r="D28" s="55">
        <f>ฉบับนักเรียน!C28</f>
        <v>44241</v>
      </c>
      <c r="E28" s="58" t="str">
        <f>ฉบับนักเรียน!D28</f>
        <v>นางสาวนฤชยา  เฉลิมวงค์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4/11</v>
      </c>
      <c r="D29" s="55">
        <f>ฉบับนักเรียน!C29</f>
        <v>44243</v>
      </c>
      <c r="E29" s="58" t="str">
        <f>ฉบับนักเรียน!D29</f>
        <v>นางสาวปาริชาด  ปานแป้น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4/11</v>
      </c>
      <c r="D30" s="55">
        <f>ฉบับนักเรียน!C30</f>
        <v>44302</v>
      </c>
      <c r="E30" s="58" t="str">
        <f>ฉบับนักเรียน!D30</f>
        <v>นางสาวอินทิรา  สมคณะ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4/11</v>
      </c>
      <c r="D31" s="55">
        <f>ฉบับนักเรียน!C31</f>
        <v>44339</v>
      </c>
      <c r="E31" s="58" t="str">
        <f>ฉบับนักเรียน!D31</f>
        <v>นางสาวณัฎฐณิชา  หงษ์หนองหว้า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4/11</v>
      </c>
      <c r="D32" s="55">
        <f>ฉบับนักเรียน!C32</f>
        <v>44343</v>
      </c>
      <c r="E32" s="58" t="str">
        <f>ฉบับนักเรียน!D32</f>
        <v>นางสาวพิมธิดา  ศรีเตชะ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4/11</v>
      </c>
      <c r="D33" s="55">
        <f>ฉบับนักเรียน!C33</f>
        <v>44390</v>
      </c>
      <c r="E33" s="58" t="str">
        <f>ฉบับนักเรียน!D33</f>
        <v>นางสาวโยษิตา  สมมุ่ง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4/11</v>
      </c>
      <c r="D34" s="55">
        <f>ฉบับนักเรียน!C34</f>
        <v>44424</v>
      </c>
      <c r="E34" s="58" t="str">
        <f>ฉบับนักเรียน!D34</f>
        <v>นางสาวตติยา  เอื้อกิจพัฒนา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4/11</v>
      </c>
      <c r="D35" s="55">
        <f>ฉบับนักเรียน!C35</f>
        <v>44466</v>
      </c>
      <c r="E35" s="58" t="str">
        <f>ฉบับนักเรียน!D35</f>
        <v>นางสาวชนากานต์  ศรีกาญจนา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4/11</v>
      </c>
      <c r="D36" s="55">
        <f>ฉบับนักเรียน!C36</f>
        <v>46208</v>
      </c>
      <c r="E36" s="58" t="str">
        <f>ฉบับนักเรียน!D36</f>
        <v>นางสาวอภัสรา  ไชยราช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4/11</v>
      </c>
      <c r="D37" s="55">
        <f>ฉบับนักเรียน!C37</f>
        <v>46246</v>
      </c>
      <c r="E37" s="58" t="str">
        <f>ฉบับนักเรียน!D37</f>
        <v>นางสาวจิลณีทิพย์  มากอยู่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4/11</v>
      </c>
      <c r="D38" s="55">
        <f>ฉบับนักเรียน!C38</f>
        <v>46247</v>
      </c>
      <c r="E38" s="58" t="str">
        <f>ฉบับนักเรียน!D38</f>
        <v>นางสาวจุฑามาศ  สาโสภา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4/11</v>
      </c>
      <c r="D39" s="55">
        <f>ฉบับนักเรียน!C39</f>
        <v>46248</v>
      </c>
      <c r="E39" s="58" t="str">
        <f>ฉบับนักเรียน!D39</f>
        <v>นางสาวปริตา  คำวัน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4/11</v>
      </c>
      <c r="D40" s="55">
        <f>ฉบับนักเรียน!C40</f>
        <v>46249</v>
      </c>
      <c r="E40" s="58" t="str">
        <f>ฉบับนักเรียน!D40</f>
        <v>นางสาวเปรมจิต  จิตรมั่น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4/11</v>
      </c>
      <c r="D41" s="55">
        <f>ฉบับนักเรียน!C41</f>
        <v>46250</v>
      </c>
      <c r="E41" s="58" t="str">
        <f>ฉบับนักเรียน!D41</f>
        <v>นางสาวศวิตา  สัตย์ไพศาลกิจ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นางสาวธนิดา จั่นเล็ก</v>
      </c>
      <c r="F57" s="46"/>
      <c r="G57" s="46"/>
      <c r="H57" s="46"/>
      <c r="I57" s="46"/>
      <c r="J57" s="46"/>
      <c r="K57" s="46"/>
      <c r="L57" s="46"/>
      <c r="M57" s="46"/>
      <c r="N57" s="90" t="str">
        <f>report1!N57</f>
        <v>นางสาวอวิกา ลิ้มพานิชภักดี</v>
      </c>
      <c r="O57" s="91"/>
      <c r="P57" s="91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0" t="str">
        <f>report1!N58</f>
        <v>ครูที่ปรึกษา</v>
      </c>
      <c r="O58" s="91"/>
      <c r="P58" s="91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C42" sqref="C42:S42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2" t="s">
        <v>0</v>
      </c>
      <c r="C2" s="93"/>
      <c r="D2" s="93"/>
      <c r="E2" s="93"/>
      <c r="F2" s="94"/>
      <c r="G2" s="63"/>
      <c r="H2" s="106" t="s">
        <v>86</v>
      </c>
      <c r="I2" s="93"/>
      <c r="J2" s="93"/>
      <c r="K2" s="93"/>
      <c r="L2" s="93"/>
      <c r="M2" s="93"/>
      <c r="N2" s="93"/>
      <c r="O2" s="93"/>
      <c r="P2" s="93"/>
      <c r="Q2" s="93"/>
      <c r="R2" s="93"/>
      <c r="S2" s="94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2" t="str">
        <f>ฉบับนักเรียน!A3</f>
        <v>นางสาวธนิดา จั่นเล็ก  นางสาวอวิกา ลิ้มพานิชภักดี</v>
      </c>
      <c r="C3" s="93"/>
      <c r="D3" s="93"/>
      <c r="E3" s="93"/>
      <c r="F3" s="94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4/11</v>
      </c>
      <c r="D5" s="82">
        <f>ฉบับนักเรียน!C5</f>
        <v>43976</v>
      </c>
      <c r="E5" s="48" t="str">
        <f>ฉบับนักเรียน!D5</f>
        <v>นายทับสุวรรณ  พรมฝั้น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2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2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2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2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2" si="4">IF(O5&gt;4,"มีจุดแข็ง","ไม่มีจุดแข็ง")</f>
        <v>ไม่มีจุดแข็ง</v>
      </c>
      <c r="Q5" s="32">
        <f t="shared" ref="Q5:Q42" si="5">G5+I5+K5+M5</f>
        <v>0</v>
      </c>
      <c r="R5" s="32">
        <f t="shared" ref="R5:R42" si="6">SUM(G5,I5,K5,M5)</f>
        <v>0</v>
      </c>
      <c r="S5" s="32" t="str">
        <f t="shared" ref="S5:S42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4/11</v>
      </c>
      <c r="D6" s="82">
        <f>ฉบับนักเรียน!C6</f>
        <v>44083</v>
      </c>
      <c r="E6" s="48" t="str">
        <f>ฉบับนักเรียน!D6</f>
        <v>นายชิษณุพงศ์  ห่อหุ้ม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4/11</v>
      </c>
      <c r="D7" s="82">
        <f>ฉบับนักเรียน!C7</f>
        <v>44171</v>
      </c>
      <c r="E7" s="48" t="str">
        <f>ฉบับนักเรียน!D7</f>
        <v>นายณัฐกมล  ทัศนัย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4/11</v>
      </c>
      <c r="D8" s="82">
        <f>ฉบับนักเรียน!C8</f>
        <v>44231</v>
      </c>
      <c r="E8" s="48" t="str">
        <f>ฉบับนักเรียน!D8</f>
        <v>นายธวัชชัย  กลีบเมฆ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4/11</v>
      </c>
      <c r="D9" s="82">
        <f>ฉบับนักเรียน!C9</f>
        <v>44260</v>
      </c>
      <c r="E9" s="48" t="str">
        <f>ฉบับนักเรียน!D9</f>
        <v>นายกรวิชญ์  แก้วพิลา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4/11</v>
      </c>
      <c r="D10" s="82">
        <f>ฉบับนักเรียน!C10</f>
        <v>44264</v>
      </c>
      <c r="E10" s="48" t="str">
        <f>ฉบับนักเรียน!D10</f>
        <v>นายเทพพระกร  ระภักดี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4/11</v>
      </c>
      <c r="D11" s="82">
        <f>ฉบับนักเรียน!C11</f>
        <v>44274</v>
      </c>
      <c r="E11" s="48" t="str">
        <f>ฉบับนักเรียน!D11</f>
        <v>นายศุภณัฐ  เต็มใจเติมบุญ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4/11</v>
      </c>
      <c r="D12" s="82">
        <f>ฉบับนักเรียน!C12</f>
        <v>44276</v>
      </c>
      <c r="E12" s="48" t="str">
        <f>ฉบับนักเรียน!D12</f>
        <v>นายสิรภพ  ห่อหุ้ม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4/11</v>
      </c>
      <c r="D13" s="82">
        <f>ฉบับนักเรียน!C13</f>
        <v>44311</v>
      </c>
      <c r="E13" s="48" t="str">
        <f>ฉบับนักเรียน!D13</f>
        <v>นายธนัญชัย  ศรีปราชญ์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4/11</v>
      </c>
      <c r="D14" s="82">
        <f>ฉบับนักเรียน!C14</f>
        <v>44323</v>
      </c>
      <c r="E14" s="48" t="str">
        <f>ฉบับนักเรียน!D14</f>
        <v>นายศานติบูรณ์  แซ่ลี้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4/11</v>
      </c>
      <c r="D15" s="82">
        <f>ฉบับนักเรียน!C15</f>
        <v>44324</v>
      </c>
      <c r="E15" s="48" t="str">
        <f>ฉบับนักเรียน!D15</f>
        <v>นายสุพิชฌาย์  แสงกล้า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4/11</v>
      </c>
      <c r="D16" s="82">
        <f>ฉบับนักเรียน!C16</f>
        <v>44325</v>
      </c>
      <c r="E16" s="48" t="str">
        <f>ฉบับนักเรียน!D16</f>
        <v>นายสุรพงษ์  พงษ์พานิช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4/11</v>
      </c>
      <c r="D17" s="82">
        <f>ฉบับนักเรียน!C17</f>
        <v>44356</v>
      </c>
      <c r="E17" s="48" t="str">
        <f>ฉบับนักเรียน!D17</f>
        <v>นายธนกร  ชมภูนาค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4/11</v>
      </c>
      <c r="D18" s="82">
        <f>ฉบับนักเรียน!C18</f>
        <v>44405</v>
      </c>
      <c r="E18" s="48" t="str">
        <f>ฉบับนักเรียน!D18</f>
        <v>นายปวสิทธิ์  เสือรอด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4/11</v>
      </c>
      <c r="D19" s="82">
        <f>ฉบับนักเรียน!C19</f>
        <v>44442</v>
      </c>
      <c r="E19" s="48" t="str">
        <f>ฉบับนักเรียน!D19</f>
        <v>นายจิตรภาณุ  จันทะปัดถา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4/11</v>
      </c>
      <c r="D20" s="82">
        <f>ฉบับนักเรียน!C20</f>
        <v>44448</v>
      </c>
      <c r="E20" s="48" t="str">
        <f>ฉบับนักเรียน!D20</f>
        <v>นายธัชพล  นาคผจญ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4/11</v>
      </c>
      <c r="D21" s="82">
        <f>ฉบับนักเรียน!C21</f>
        <v>44458</v>
      </c>
      <c r="E21" s="48" t="str">
        <f>ฉบับนักเรียน!D21</f>
        <v>นายโสภณวิชญ์  ศรีสวัสดิ์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4/11</v>
      </c>
      <c r="D22" s="82">
        <f>ฉบับนักเรียน!C22</f>
        <v>46244</v>
      </c>
      <c r="E22" s="48" t="str">
        <f>ฉบับนักเรียน!D22</f>
        <v>นายกรดนัย  จักขุรักษ์</v>
      </c>
      <c r="F22" s="32" t="str">
        <f>ฉบับนักเรียน!E22</f>
        <v>ชาย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4/11</v>
      </c>
      <c r="D23" s="82">
        <f>ฉบับนักเรียน!C23</f>
        <v>46245</v>
      </c>
      <c r="E23" s="48" t="str">
        <f>ฉบับนักเรียน!D23</f>
        <v>นายเหมพงศ์  วาสนานิกรกุลชัย</v>
      </c>
      <c r="F23" s="32" t="str">
        <f>ฉบับนักเรียน!E23</f>
        <v>ชาย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4/11</v>
      </c>
      <c r="D24" s="82">
        <f>ฉบับนักเรียน!C24</f>
        <v>44007</v>
      </c>
      <c r="E24" s="48" t="str">
        <f>ฉบับนักเรียน!D24</f>
        <v>นางสาวรัตนประภา  ตรวจมรรคา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4/11</v>
      </c>
      <c r="D25" s="82">
        <f>ฉบับนักเรียน!C25</f>
        <v>44150</v>
      </c>
      <c r="E25" s="48" t="str">
        <f>ฉบับนักเรียน!D25</f>
        <v>นางสาวทิพย์วรา  ฤทธิ์เดช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4/11</v>
      </c>
      <c r="D26" s="82">
        <f>ฉบับนักเรียน!C26</f>
        <v>44210</v>
      </c>
      <c r="E26" s="48" t="str">
        <f>ฉบับนักเรียน!D26</f>
        <v>นางสาวสิรินธารา  ทองสา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4/11</v>
      </c>
      <c r="D27" s="82">
        <f>ฉบับนักเรียน!C27</f>
        <v>44237</v>
      </c>
      <c r="E27" s="48" t="str">
        <f>ฉบับนักเรียน!D27</f>
        <v>นางสาวกฤติยานี  เที่ยงธรรม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4/11</v>
      </c>
      <c r="D28" s="82">
        <f>ฉบับนักเรียน!C28</f>
        <v>44241</v>
      </c>
      <c r="E28" s="48" t="str">
        <f>ฉบับนักเรียน!D28</f>
        <v>นางสาวนฤชยา  เฉลิมวงค์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4/11</v>
      </c>
      <c r="D29" s="82">
        <f>ฉบับนักเรียน!C29</f>
        <v>44243</v>
      </c>
      <c r="E29" s="48" t="str">
        <f>ฉบับนักเรียน!D29</f>
        <v>นางสาวปาริชาด  ปานแป้น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4/11</v>
      </c>
      <c r="D30" s="82">
        <f>ฉบับนักเรียน!C30</f>
        <v>44302</v>
      </c>
      <c r="E30" s="48" t="str">
        <f>ฉบับนักเรียน!D30</f>
        <v>นางสาวอินทิรา  สมคณะ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4/11</v>
      </c>
      <c r="D31" s="82">
        <f>ฉบับนักเรียน!C31</f>
        <v>44339</v>
      </c>
      <c r="E31" s="48" t="str">
        <f>ฉบับนักเรียน!D31</f>
        <v>นางสาวณัฎฐณิชา  หงษ์หนองหว้า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4/11</v>
      </c>
      <c r="D32" s="82">
        <f>ฉบับนักเรียน!C32</f>
        <v>44343</v>
      </c>
      <c r="E32" s="48" t="str">
        <f>ฉบับนักเรียน!D32</f>
        <v>นางสาวพิมธิดา  ศรีเตชะ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4/11</v>
      </c>
      <c r="D33" s="82">
        <f>ฉบับนักเรียน!C33</f>
        <v>44390</v>
      </c>
      <c r="E33" s="48" t="str">
        <f>ฉบับนักเรียน!D33</f>
        <v>นางสาวโยษิตา  สมมุ่ง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4/11</v>
      </c>
      <c r="D34" s="82">
        <f>ฉบับนักเรียน!C34</f>
        <v>44424</v>
      </c>
      <c r="E34" s="48" t="str">
        <f>ฉบับนักเรียน!D34</f>
        <v>นางสาวตติยา  เอื้อกิจพัฒนา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4/11</v>
      </c>
      <c r="D35" s="82">
        <f>ฉบับนักเรียน!C35</f>
        <v>44466</v>
      </c>
      <c r="E35" s="48" t="str">
        <f>ฉบับนักเรียน!D35</f>
        <v>นางสาวชนากานต์  ศรีกาญจนา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4/11</v>
      </c>
      <c r="D36" s="82">
        <f>ฉบับนักเรียน!C36</f>
        <v>46208</v>
      </c>
      <c r="E36" s="48" t="str">
        <f>ฉบับนักเรียน!D36</f>
        <v>นางสาวอภัสรา  ไชยราช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4/11</v>
      </c>
      <c r="D37" s="82">
        <f>ฉบับนักเรียน!C37</f>
        <v>46246</v>
      </c>
      <c r="E37" s="48" t="str">
        <f>ฉบับนักเรียน!D37</f>
        <v>นางสาวจิลณีทิพย์  มากอยู่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4/11</v>
      </c>
      <c r="D38" s="82">
        <f>ฉบับนักเรียน!C38</f>
        <v>46247</v>
      </c>
      <c r="E38" s="48" t="str">
        <f>ฉบับนักเรียน!D38</f>
        <v>นางสาวจุฑามาศ  สาโสภา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4/11</v>
      </c>
      <c r="D39" s="82">
        <f>ฉบับนักเรียน!C39</f>
        <v>46248</v>
      </c>
      <c r="E39" s="48" t="str">
        <f>ฉบับนักเรียน!D39</f>
        <v>นางสาวปริตา  คำวัน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4/11</v>
      </c>
      <c r="D40" s="82">
        <f>ฉบับนักเรียน!C40</f>
        <v>46249</v>
      </c>
      <c r="E40" s="48" t="str">
        <f>ฉบับนักเรียน!D40</f>
        <v>นางสาวเปรมจิต  จิตรมั่น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4/11</v>
      </c>
      <c r="D41" s="82">
        <f>ฉบับนักเรียน!C41</f>
        <v>46250</v>
      </c>
      <c r="E41" s="48" t="str">
        <f>ฉบับนักเรียน!D41</f>
        <v>นางสาวศวิตา  สัตย์ไพศาลกิจ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82"/>
      <c r="E42" s="4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82"/>
      <c r="E43" s="4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82"/>
      <c r="E44" s="4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3"/>
      <c r="D54" s="37"/>
      <c r="E54" s="84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2" customHeight="1" x14ac:dyDescent="0.6">
      <c r="A55" s="46"/>
      <c r="B55" s="85"/>
      <c r="C55" s="85"/>
      <c r="D55" s="86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นางสาวธนิดา จั่นเล็ก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0" t="str">
        <f>report1!N57</f>
        <v>นางสาวอวิกา ลิ้มพานิชภักดี</v>
      </c>
      <c r="O57" s="91"/>
      <c r="P57" s="91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0" t="str">
        <f>report1!N58</f>
        <v>ครูที่ปรึกษา</v>
      </c>
      <c r="O58" s="91"/>
      <c r="P58" s="91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2023-07-09T14:29:28Z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