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74DB6048-CE41-440A-A621-8D586FD9AD13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summary!$H$5:$S$39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3" i="2"/>
  <c r="A3" i="3" s="1"/>
  <c r="N46" i="11" l="1"/>
  <c r="E46" i="11"/>
  <c r="L44" i="11"/>
  <c r="D44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N45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5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I36" i="6" l="1"/>
  <c r="I36" i="9"/>
  <c r="J36" i="9" s="1"/>
  <c r="O31" i="6"/>
  <c r="O31" i="9"/>
  <c r="P31" i="9" s="1"/>
  <c r="O36" i="6"/>
  <c r="O36" i="9"/>
  <c r="P36" i="9" s="1"/>
  <c r="P29" i="6"/>
  <c r="O29" i="11"/>
  <c r="P29" i="11" s="1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H36" i="6"/>
  <c r="G36" i="11"/>
  <c r="R36" i="6"/>
  <c r="S36" i="6" s="1"/>
  <c r="Q36" i="6"/>
  <c r="M38" i="6"/>
  <c r="M38" i="9"/>
  <c r="N38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R35" i="11"/>
  <c r="S35" i="11" s="1"/>
  <c r="Q35" i="11"/>
  <c r="H35" i="11"/>
  <c r="F11" i="12"/>
  <c r="H39" i="11"/>
  <c r="R39" i="11"/>
  <c r="S39" i="11" s="1"/>
  <c r="Q39" i="11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P37" i="6"/>
  <c r="O37" i="11"/>
  <c r="P37" i="11" s="1"/>
  <c r="F12" i="12" l="1"/>
  <c r="E11" i="12"/>
  <c r="G12" i="12"/>
  <c r="G11" i="12"/>
  <c r="F10" i="12"/>
  <c r="D12" i="12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<sst xmlns="http://schemas.openxmlformats.org/spreadsheetml/2006/main" count="849" uniqueCount="138">
  <si>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</si>
  <si>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</si>
  <si>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</si>
  <si>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</si>
  <si>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</si>
  <si>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</si>
  <si>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</si>
  <si>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</si>
  <si>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</si>
  <si>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</si>
  <si>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</si>
  <si>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</si>
  <si>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</si>
  <si>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</si>
  <si>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</si>
  <si>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</si>
  <si>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</si>
  <si>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</si>
  <si>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</si>
  <si>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</si>
  <si>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</si>
  <si>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</si>
  <si>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</si>
  <si>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</si>
  <si>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</si>
  <si>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</si>
  <si>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</si>
  <si>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</si>
  <si>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</si>
  <si>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</si>
  <si>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</si>
  <si>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</si>
  <si>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</si>
  <si>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</si>
  <si>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</si>
  <si>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</si>
  <si>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</si>
  <si>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</si>
  <si>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</si>
  <si>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</si>
  <si>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</si>
  <si>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</si>
  <si>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</si>
  <si>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</si>
  <si>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</si>
  <si>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</si>
  <si>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</si>
  <si>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</si>
  <si>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</si>
  <si>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</si>
  <si>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</si>
  <si>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</si>
  <si>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</si>
  <si>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</si>
  <si>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</si>
  <si>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</si>
  <si>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</si>
  <si>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</si>
  <si>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</si>
  <si>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</si>
  <si>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</si>
  <si>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</si>
  <si>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</si>
  <si>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</si>
  <si>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</si>
  <si>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</si>
  <si>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</si>
  <si>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</si>
  <si>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</si>
  <si>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</si>
  <si>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</si>
  <si>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</si>
  <si>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</si>
  <si>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</si>
  <si>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</si>
  <si>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</si>
  <si>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</si>
  <si>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</si>
  <si>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</si>
  <si>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</si>
  <si>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</si>
  <si>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</si>
  <si>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</si>
  <si>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</si>
  <si>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</si>
  <si>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</si>
  <si>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</si>
  <si>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</si>
  <si>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</si>
  <si>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</si>
  <si>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</si>
  <si>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</si>
  <si>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</si>
  <si>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</si>
  <si>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</si>
  <si>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</si>
  <si>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</si>
  <si>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</si>
  <si>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</si>
  <si>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</si>
  <si>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นายธันวา  กิ่งแก้ว</t>
  </si>
  <si>
    <t>นายวิษณุลักษณ์  วงษ์อามาตย์</t>
  </si>
  <si>
    <t>นายพัทธนันท์  สกุลกำจรกิจ</t>
  </si>
  <si>
    <t>นายกฤศณัฎฐ์  ประยูรโยธิน</t>
  </si>
  <si>
    <t>นายภูวดล  คำอุด</t>
  </si>
  <si>
    <t>นายชานนท์  พรมงาม</t>
  </si>
  <si>
    <t>นายทศทิศ  ถิธี</t>
  </si>
  <si>
    <t>นายสิรวิชญ์  ทวีสาน</t>
  </si>
  <si>
    <t>นายฐิติวิชญ์  ปูกา</t>
  </si>
  <si>
    <t>นายกาณต์นิธิ  เกษมณี</t>
  </si>
  <si>
    <t>นายเสฏฐวุฒิ  แก้วชู</t>
  </si>
  <si>
    <t>เด็กชายพีรวุฒิ  สุขะ</t>
  </si>
  <si>
    <t>นายพชรพล  โป๊ะจิ๊ด</t>
  </si>
  <si>
    <t>นายสรวิศ  ธรรมเจริญ</t>
  </si>
  <si>
    <t>นายอเลฮานโดร  ริโก ควินเทโร</t>
  </si>
  <si>
    <t>นายเดชาธร  เหมือนโค้ว</t>
  </si>
  <si>
    <t>นายนนทพัธน์  เตียพานิชกิจ</t>
  </si>
  <si>
    <t>นายปารมี  บริสุทธิ์บงกช</t>
  </si>
  <si>
    <t>นายสิรวิชญ์  สุขประเสริฐ</t>
  </si>
  <si>
    <t>นายธนวรรธน์  แสนสมบัติสกุล</t>
  </si>
  <si>
    <t>นายพรพิพัฒน์  ศรีระวรรณ</t>
  </si>
  <si>
    <t>นายภาคภูมิ  เทพโภชน์</t>
  </si>
  <si>
    <t>นายกฤษตฤณ  จารณะ</t>
  </si>
  <si>
    <t>นายชยพล  มังคะละ</t>
  </si>
  <si>
    <t>นายหาญนที  สีชมภู</t>
  </si>
  <si>
    <t>นางสาวกมลชนก  กันทเนตร์</t>
  </si>
  <si>
    <t>เด็กหญิงธวัลรัตน์  ปู่จันทร์</t>
  </si>
  <si>
    <t>นางสาวณัฐวรรณ  เพชรสิทธิ์</t>
  </si>
  <si>
    <t>เด็กหญิงหนึ่งฤทัย  ม่วงอ่อน</t>
  </si>
  <si>
    <t>เด็กหญิงภัทรวดี  ธวัชธาตรี</t>
  </si>
  <si>
    <t>นางสาวตรีชฎา  สุทธิ์สถาน</t>
  </si>
  <si>
    <t>นางสาวมนปรียา  บัวมาตร</t>
  </si>
  <si>
    <t>นางสาวชมพูนุท  กริดโสภี</t>
  </si>
  <si>
    <t>เด็กหญิงศรัญญ่า  เป็นขลุ่ย</t>
  </si>
  <si>
    <t>นางสาวอารียา  ภิสิทธิ์ธี</t>
  </si>
  <si>
    <t>4/5</t>
  </si>
  <si>
    <t>นายทองจันทร์ เติมจิตร</t>
  </si>
  <si>
    <t>นางสาวสุวิมล ประดับสุข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</si>
</sst>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5" fillId="0" borderId="1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 shrinkToFit="1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32" activePane="bottomLeft" state="frozen"/>
      <selection pane="bottomLeft" activeCell="B40" sqref="B40:AS43"/>
    </sheetView>
  </sheetViews>
  <sheetFormatPr defaultColWidth="10.08203125" defaultRowHeight="15" customHeight="1" x14ac:dyDescent="0.6"/>
  <cols>
    <col min="1" max="1" width="3.4140625" style="46" customWidth="1"/>
    <col min="2" max="2" width="4.58203125" style="46" customWidth="1"/>
    <col min="3" max="3" width="7.6640625" style="46" customWidth="1"/>
    <col min="4" max="4" width="27.6640625" style="46" customWidth="1"/>
    <col min="5" max="5" width="4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4.25" customHeight="1" x14ac:dyDescent="0.6">
      <c r="A1" s="40"/>
      <c r="B1" s="45"/>
      <c r="C1" s="45"/>
      <c r="D1" s="40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1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17"/>
      <c r="AF2" s="84" t="s">
        <v>2</v>
      </c>
      <c r="AG2" s="18"/>
      <c r="AH2" s="18"/>
      <c r="AI2" s="84" t="s">
        <v>3</v>
      </c>
      <c r="AJ2" s="18"/>
      <c r="AK2" s="18"/>
      <c r="AL2" s="18"/>
      <c r="AM2" s="84" t="s">
        <v>4</v>
      </c>
      <c r="AN2" s="18"/>
      <c r="AO2" s="18"/>
      <c r="AP2" s="18"/>
      <c r="AQ2" s="84" t="s">
        <v>5</v>
      </c>
      <c r="AR2" s="18"/>
      <c r="AS2" s="84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4" t="str">
        <f>C58&amp;"  "&amp;S58</f>
        <v>นายทองจันทร์ เติมจิตร  นางสาวสุวิมล ประดับสุข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17"/>
      <c r="AF3" s="85"/>
      <c r="AG3" s="18"/>
      <c r="AH3" s="18"/>
      <c r="AI3" s="85"/>
      <c r="AJ3" s="18"/>
      <c r="AK3" s="18"/>
      <c r="AL3" s="18"/>
      <c r="AM3" s="85"/>
      <c r="AN3" s="18"/>
      <c r="AO3" s="18"/>
      <c r="AP3" s="18"/>
      <c r="AQ3" s="85"/>
      <c r="AR3" s="18"/>
      <c r="AS3" s="85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6"/>
      <c r="AG4" s="18"/>
      <c r="AH4" s="18"/>
      <c r="AI4" s="86"/>
      <c r="AJ4" s="18"/>
      <c r="AK4" s="18"/>
      <c r="AL4" s="18"/>
      <c r="AM4" s="86"/>
      <c r="AN4" s="18"/>
      <c r="AO4" s="18"/>
      <c r="AP4" s="18"/>
      <c r="AQ4" s="86"/>
      <c r="AR4" s="18"/>
      <c r="AS4" s="86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>
        <v>1</v>
      </c>
      <c r="B5" s="22" t="str">
        <f>ฉบับครู!B5</f>
        <v>4/5</v>
      </c>
      <c r="C5" s="65">
        <f>ฉบับครู!C5</f>
        <v>43723</v>
      </c>
      <c r="D5" s="24" t="str">
        <f>ฉบับครู!D5</f>
        <v>นายธันวา  กิ่งแก้ว</v>
      </c>
      <c r="E5" s="25" t="str">
        <f>ฉบับครู!E5</f>
        <v>ชาย</v>
      </c>
      <c r="F5" s="6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6">
        <f t="shared" ref="AE5:AE48" si="0">H5+M5+R5+U5+AC5</f>
        <v>0</v>
      </c>
      <c r="AF5" s="20">
        <f t="shared" ref="AF5:AF42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2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2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2" si="12">SUM(K5,P5,S5,X5,AB5)</f>
        <v>0</v>
      </c>
      <c r="AR5" s="20">
        <f t="shared" ref="AR5:AR49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22" t="str">
        <f>ฉบับครู!B6</f>
        <v>4/5</v>
      </c>
      <c r="C6" s="65">
        <f>ฉบับครู!C6</f>
        <v>43818</v>
      </c>
      <c r="D6" s="24" t="str">
        <f>ฉบับครู!D6</f>
        <v>นายวิษณุลักษณ์  วงษ์อามาตย์</v>
      </c>
      <c r="E6" s="25" t="str">
        <f>ฉบับครู!E6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22" t="str">
        <f>ฉบับครู!B7</f>
        <v>4/5</v>
      </c>
      <c r="C7" s="65">
        <f>ฉบับครู!C7</f>
        <v>43981</v>
      </c>
      <c r="D7" s="24" t="str">
        <f>ฉบับครู!D7</f>
        <v>นายพัทธนันท์  สกุลกำจรกิจ</v>
      </c>
      <c r="E7" s="25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22" t="str">
        <f>ฉบับครู!B8</f>
        <v>4/5</v>
      </c>
      <c r="C8" s="65">
        <f>ฉบับครู!C8</f>
        <v>44003</v>
      </c>
      <c r="D8" s="24" t="str">
        <f>ฉบับครู!D8</f>
        <v>นายกฤศณัฎฐ์  ประยูรโยธิน</v>
      </c>
      <c r="E8" s="25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22" t="str">
        <f>ฉบับครู!B9</f>
        <v>4/5</v>
      </c>
      <c r="C9" s="65">
        <f>ฉบับครู!C9</f>
        <v>44093</v>
      </c>
      <c r="D9" s="24" t="str">
        <f>ฉบับครู!D9</f>
        <v>นายภูวดล  คำอุด</v>
      </c>
      <c r="E9" s="25" t="str">
        <f>ฉบับครู!E9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22" t="str">
        <f>ฉบับครู!B10</f>
        <v>4/5</v>
      </c>
      <c r="C10" s="65">
        <f>ฉบับครู!C10</f>
        <v>44128</v>
      </c>
      <c r="D10" s="24" t="str">
        <f>ฉบับครู!D10</f>
        <v>นายชานนท์  พรมงาม</v>
      </c>
      <c r="E10" s="25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22" t="str">
        <f>ฉบับครู!B11</f>
        <v>4/5</v>
      </c>
      <c r="C11" s="65">
        <f>ฉบับครู!C11</f>
        <v>44132</v>
      </c>
      <c r="D11" s="24" t="str">
        <f>ฉบับครู!D11</f>
        <v>นายทศทิศ  ถิธี</v>
      </c>
      <c r="E11" s="25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22" t="str">
        <f>ฉบับครู!B12</f>
        <v>4/5</v>
      </c>
      <c r="C12" s="65">
        <f>ฉบับครู!C12</f>
        <v>44143</v>
      </c>
      <c r="D12" s="24" t="str">
        <f>ฉบับครู!D12</f>
        <v>นายสิรวิชญ์  ทวีสาน</v>
      </c>
      <c r="E12" s="25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22" t="str">
        <f>ฉบับครู!B13</f>
        <v>4/5</v>
      </c>
      <c r="C13" s="65">
        <f>ฉบับครู!C13</f>
        <v>44170</v>
      </c>
      <c r="D13" s="24" t="str">
        <f>ฉบับครู!D13</f>
        <v>นายฐิติวิชญ์  ปูกา</v>
      </c>
      <c r="E13" s="25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22" t="str">
        <f>ฉบับครู!B14</f>
        <v>4/5</v>
      </c>
      <c r="C14" s="65">
        <f>ฉบับครู!C14</f>
        <v>44215</v>
      </c>
      <c r="D14" s="24" t="str">
        <f>ฉบับครู!D14</f>
        <v>นายกาณต์นิธิ  เกษมณี</v>
      </c>
      <c r="E14" s="25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22" t="str">
        <f>ฉบับครู!B15</f>
        <v>4/5</v>
      </c>
      <c r="C15" s="65">
        <f>ฉบับครู!C15</f>
        <v>44218</v>
      </c>
      <c r="D15" s="24" t="str">
        <f>ฉบับครู!D15</f>
        <v>นายเสฏฐวุฒิ  แก้วชู</v>
      </c>
      <c r="E15" s="25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22" t="str">
        <f>ฉบับครู!B16</f>
        <v>4/5</v>
      </c>
      <c r="C16" s="65">
        <f>ฉบับครู!C16</f>
        <v>44361</v>
      </c>
      <c r="D16" s="24" t="str">
        <f>ฉบับครู!D16</f>
        <v>เด็กชายพีรวุฒิ  สุขะ</v>
      </c>
      <c r="E16" s="25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22" t="str">
        <f>ฉบับครู!B17</f>
        <v>4/5</v>
      </c>
      <c r="C17" s="65">
        <f>ฉบับครู!C17</f>
        <v>44406</v>
      </c>
      <c r="D17" s="24" t="str">
        <f>ฉบับครู!D17</f>
        <v>นายพชรพล  โป๊ะจิ๊ด</v>
      </c>
      <c r="E17" s="25" t="str">
        <f>ฉบับครู!E17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22" t="str">
        <f>ฉบับครู!B18</f>
        <v>4/5</v>
      </c>
      <c r="C18" s="65">
        <f>ฉบับครู!C18</f>
        <v>44412</v>
      </c>
      <c r="D18" s="24" t="str">
        <f>ฉบับครู!D18</f>
        <v>นายสรวิศ  ธรรมเจริญ</v>
      </c>
      <c r="E18" s="25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22" t="str">
        <f>ฉบับครู!B19</f>
        <v>4/5</v>
      </c>
      <c r="C19" s="65">
        <f>ฉบับครู!C19</f>
        <v>44413</v>
      </c>
      <c r="D19" s="24" t="str">
        <f>ฉบับครู!D19</f>
        <v>นายอเลฮานโดร  ริโก ควินเทโร</v>
      </c>
      <c r="E19" s="25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22" t="str">
        <f>ฉบับครู!B20</f>
        <v>4/5</v>
      </c>
      <c r="C20" s="65">
        <f>ฉบับครู!C20</f>
        <v>44445</v>
      </c>
      <c r="D20" s="24" t="str">
        <f>ฉบับครู!D20</f>
        <v>นายเดชาธร  เหมือนโค้ว</v>
      </c>
      <c r="E20" s="25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22" t="str">
        <f>ฉบับครู!B21</f>
        <v>4/5</v>
      </c>
      <c r="C21" s="65">
        <f>ฉบับครู!C21</f>
        <v>44450</v>
      </c>
      <c r="D21" s="24" t="str">
        <f>ฉบับครู!D21</f>
        <v>นายนนทพัธน์  เตียพานิชกิจ</v>
      </c>
      <c r="E21" s="25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22" t="str">
        <f>ฉบับครู!B22</f>
        <v>4/5</v>
      </c>
      <c r="C22" s="65">
        <f>ฉบับครู!C22</f>
        <v>44452</v>
      </c>
      <c r="D22" s="24" t="str">
        <f>ฉบับครู!D22</f>
        <v>นายปารมี  บริสุทธิ์บงกช</v>
      </c>
      <c r="E22" s="25" t="str">
        <f>ฉบับครู!E22</f>
        <v>ชาย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22" t="str">
        <f>ฉบับครู!B23</f>
        <v>4/5</v>
      </c>
      <c r="C23" s="65">
        <f>ฉบับครู!C23</f>
        <v>44460</v>
      </c>
      <c r="D23" s="24" t="str">
        <f>ฉบับครู!D23</f>
        <v>นายสิรวิชญ์  สุขประเสริฐ</v>
      </c>
      <c r="E23" s="25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22" t="str">
        <f>ฉบับครู!B24</f>
        <v>4/5</v>
      </c>
      <c r="C24" s="65">
        <f>ฉบับครู!C24</f>
        <v>44491</v>
      </c>
      <c r="D24" s="24" t="str">
        <f>ฉบับครู!D24</f>
        <v>นายธนวรรธน์  แสนสมบัติสกุล</v>
      </c>
      <c r="E24" s="25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22" t="str">
        <f>ฉบับครู!B25</f>
        <v>4/5</v>
      </c>
      <c r="C25" s="65">
        <f>ฉบับครู!C25</f>
        <v>44495</v>
      </c>
      <c r="D25" s="24" t="str">
        <f>ฉบับครู!D25</f>
        <v>นายพรพิพัฒน์  ศรีระวรรณ</v>
      </c>
      <c r="E25" s="25" t="str">
        <f>ฉบับครู!E25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22" t="str">
        <f>ฉบับครู!B26</f>
        <v>4/5</v>
      </c>
      <c r="C26" s="65">
        <f>ฉบับครู!C26</f>
        <v>44498</v>
      </c>
      <c r="D26" s="24" t="str">
        <f>ฉบับครู!D26</f>
        <v>นายภาคภูมิ  เทพโภชน์</v>
      </c>
      <c r="E26" s="25" t="str">
        <f>ฉบับครู!E26</f>
        <v>ชาย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8" customHeight="1" x14ac:dyDescent="0.6">
      <c r="A27" s="20" t="s">
        <v>34</v>
      </c>
      <c r="B27" s="22" t="str">
        <f>ฉบับครู!B27</f>
        <v>4/5</v>
      </c>
      <c r="C27" s="65">
        <f>ฉบับครู!C27</f>
        <v>46210</v>
      </c>
      <c r="D27" s="24" t="str">
        <f>ฉบับครู!D27</f>
        <v>นายกฤษตฤณ  จารณะ</v>
      </c>
      <c r="E27" s="25" t="str">
        <f>ฉบับครู!E27</f>
        <v>ชาย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22" t="str">
        <f>ฉบับครู!B28</f>
        <v>4/5</v>
      </c>
      <c r="C28" s="65">
        <f>ฉบับครู!C28</f>
        <v>46211</v>
      </c>
      <c r="D28" s="24" t="str">
        <f>ฉบับครู!D28</f>
        <v>นายชยพล  มังคะละ</v>
      </c>
      <c r="E28" s="25" t="str">
        <f>ฉบับครู!E28</f>
        <v>ชาย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22" t="str">
        <f>ฉบับครู!B29</f>
        <v>4/5</v>
      </c>
      <c r="C29" s="65">
        <f>ฉบับครู!C29</f>
        <v>46212</v>
      </c>
      <c r="D29" s="24" t="str">
        <f>ฉบับครู!D29</f>
        <v>นายหาญนที  สีชมภู</v>
      </c>
      <c r="E29" s="25" t="str">
        <f>ฉบับครู!E29</f>
        <v>ชาย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22" t="str">
        <f>ฉบับครู!B30</f>
        <v>4/5</v>
      </c>
      <c r="C30" s="65">
        <f>ฉบับครู!C30</f>
        <v>44023</v>
      </c>
      <c r="D30" s="24" t="str">
        <f>ฉบับครู!D30</f>
        <v>นางสาวกมลชนก  กันทเนตร์</v>
      </c>
      <c r="E30" s="25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22" t="str">
        <f>ฉบับครู!B31</f>
        <v>4/5</v>
      </c>
      <c r="C31" s="65">
        <f>ฉบับครู!C31</f>
        <v>44107</v>
      </c>
      <c r="D31" s="24" t="str">
        <f>ฉบับครู!D31</f>
        <v>เด็กหญิงธวัลรัตน์  ปู่จันทร์</v>
      </c>
      <c r="E31" s="25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22" t="str">
        <f>ฉบับครู!B32</f>
        <v>4/5</v>
      </c>
      <c r="C32" s="65">
        <f>ฉบับครู!C32</f>
        <v>44192</v>
      </c>
      <c r="D32" s="24" t="str">
        <f>ฉบับครู!D32</f>
        <v>นางสาวณัฐวรรณ  เพชรสิทธิ์</v>
      </c>
      <c r="E32" s="25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22" t="str">
        <f>ฉบับครู!B33</f>
        <v>4/5</v>
      </c>
      <c r="C33" s="65">
        <f>ฉบับครู!C33</f>
        <v>44257</v>
      </c>
      <c r="D33" s="24" t="str">
        <f>ฉบับครู!D33</f>
        <v>เด็กหญิงหนึ่งฤทัย  ม่วงอ่อน</v>
      </c>
      <c r="E33" s="25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22" t="str">
        <f>ฉบับครู!B34</f>
        <v>4/5</v>
      </c>
      <c r="C34" s="65">
        <f>ฉบับครู!C34</f>
        <v>44344</v>
      </c>
      <c r="D34" s="24" t="str">
        <f>ฉบับครู!D34</f>
        <v>เด็กหญิงภัทรวดี  ธวัชธาตรี</v>
      </c>
      <c r="E34" s="25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22" t="str">
        <f>ฉบับครู!B35</f>
        <v>4/5</v>
      </c>
      <c r="C35" s="65">
        <f>ฉบับครู!C35</f>
        <v>44379</v>
      </c>
      <c r="D35" s="24" t="str">
        <f>ฉบับครู!D35</f>
        <v>นางสาวตรีชฎา  สุทธิ์สถาน</v>
      </c>
      <c r="E35" s="25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22" t="str">
        <f>ฉบับครู!B36</f>
        <v>4/5</v>
      </c>
      <c r="C36" s="65">
        <f>ฉบับครู!C36</f>
        <v>44477</v>
      </c>
      <c r="D36" s="24" t="str">
        <f>ฉบับครู!D36</f>
        <v>นางสาวมนปรียา  บัวมาตร</v>
      </c>
      <c r="E36" s="25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22" t="str">
        <f>ฉบับครู!B37</f>
        <v>4/5</v>
      </c>
      <c r="C37" s="65">
        <f>ฉบับครู!C37</f>
        <v>46213</v>
      </c>
      <c r="D37" s="24" t="str">
        <f>ฉบับครู!D37</f>
        <v>นางสาวชมพูนุท  กริดโสภี</v>
      </c>
      <c r="E37" s="25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22" t="str">
        <f>ฉบับครู!B38</f>
        <v>4/5</v>
      </c>
      <c r="C38" s="65">
        <f>ฉบับครู!C38</f>
        <v>46215</v>
      </c>
      <c r="D38" s="24" t="str">
        <f>ฉบับครู!D38</f>
        <v>เด็กหญิงศรัญญ่า  เป็นขลุ่ย</v>
      </c>
      <c r="E38" s="25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22" t="str">
        <f>ฉบับครู!B39</f>
        <v>4/5</v>
      </c>
      <c r="C39" s="65">
        <f>ฉบับครู!C39</f>
        <v>46216</v>
      </c>
      <c r="D39" s="24" t="str">
        <f>ฉบับครู!D39</f>
        <v>นางสาวอารียา  ภิสิทธิ์ธี</v>
      </c>
      <c r="E39" s="25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22"/>
      <c r="C40" s="65"/>
      <c r="D40" s="24"/>
      <c r="E40" s="25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22"/>
      <c r="C41" s="65"/>
      <c r="D41" s="24"/>
      <c r="E41" s="25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22"/>
      <c r="C42" s="65"/>
      <c r="D42" s="24"/>
      <c r="E42" s="25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22"/>
      <c r="C43" s="65"/>
      <c r="D43" s="24"/>
      <c r="E43" s="25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22"/>
      <c r="C44" s="65"/>
      <c r="D44" s="24"/>
      <c r="E44" s="2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22"/>
      <c r="C45" s="23"/>
      <c r="D45" s="24"/>
      <c r="E45" s="25"/>
      <c r="F45" s="17"/>
      <c r="G45" s="17"/>
      <c r="H45" s="17"/>
      <c r="I45" s="17"/>
      <c r="J45" s="17"/>
      <c r="K45" s="17"/>
      <c r="L45" s="29"/>
      <c r="M45" s="29"/>
      <c r="N45" s="29"/>
      <c r="O45" s="29"/>
      <c r="P45" s="29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22"/>
      <c r="C46" s="23"/>
      <c r="D46" s="24"/>
      <c r="E46" s="25"/>
      <c r="F46" s="17"/>
      <c r="G46" s="17"/>
      <c r="H46" s="17"/>
      <c r="I46" s="17"/>
      <c r="J46" s="17"/>
      <c r="K46" s="17"/>
      <c r="L46" s="29"/>
      <c r="M46" s="29"/>
      <c r="N46" s="29"/>
      <c r="O46" s="29"/>
      <c r="P46" s="29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22"/>
      <c r="C47" s="25"/>
      <c r="D47" s="24"/>
      <c r="E47" s="25"/>
      <c r="F47" s="17"/>
      <c r="G47" s="17"/>
      <c r="H47" s="17"/>
      <c r="I47" s="17"/>
      <c r="J47" s="17"/>
      <c r="K47" s="17"/>
      <c r="L47" s="29"/>
      <c r="M47" s="29"/>
      <c r="N47" s="29"/>
      <c r="O47" s="29"/>
      <c r="P47" s="29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30" t="s">
        <v>55</v>
      </c>
      <c r="B48" s="22"/>
      <c r="C48" s="25"/>
      <c r="D48" s="24"/>
      <c r="E48" s="25"/>
      <c r="F48" s="31"/>
      <c r="G48" s="31"/>
      <c r="H48" s="31"/>
      <c r="I48" s="31"/>
      <c r="J48" s="31"/>
      <c r="K48" s="31"/>
      <c r="L48" s="32"/>
      <c r="M48" s="32"/>
      <c r="N48" s="32"/>
      <c r="O48" s="32"/>
      <c r="P48" s="3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3">
        <f t="shared" si="0"/>
        <v>0</v>
      </c>
      <c r="AF48" s="30"/>
      <c r="AG48" s="30" t="b">
        <f t="shared" si="2"/>
        <v>0</v>
      </c>
      <c r="AH48" s="30">
        <f t="shared" si="3"/>
        <v>0</v>
      </c>
      <c r="AI48" s="30"/>
      <c r="AJ48" s="30" t="b">
        <f t="shared" si="5"/>
        <v>0</v>
      </c>
      <c r="AK48" s="30" t="b">
        <f t="shared" si="6"/>
        <v>0</v>
      </c>
      <c r="AL48" s="30">
        <f t="shared" si="7"/>
        <v>0</v>
      </c>
      <c r="AM48" s="30"/>
      <c r="AN48" s="30" t="b">
        <f t="shared" si="9"/>
        <v>0</v>
      </c>
      <c r="AO48" s="30" t="b">
        <f t="shared" si="10"/>
        <v>0</v>
      </c>
      <c r="AP48" s="30">
        <f t="shared" si="15"/>
        <v>0</v>
      </c>
      <c r="AQ48" s="30"/>
      <c r="AR48" s="30">
        <f t="shared" si="13"/>
        <v>0</v>
      </c>
      <c r="AS48" s="3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22"/>
      <c r="C49" s="25"/>
      <c r="D49" s="24"/>
      <c r="E49" s="25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34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22"/>
      <c r="C50" s="25"/>
      <c r="D50" s="24"/>
      <c r="E50" s="25"/>
      <c r="F50" s="17"/>
      <c r="G50" s="17"/>
      <c r="H50" s="17"/>
      <c r="I50" s="17"/>
      <c r="J50" s="17"/>
      <c r="K50" s="17"/>
      <c r="L50" s="29"/>
      <c r="M50" s="29"/>
      <c r="N50" s="29"/>
      <c r="O50" s="29"/>
      <c r="P50" s="29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22"/>
      <c r="C51" s="25"/>
      <c r="D51" s="24"/>
      <c r="E51" s="25"/>
      <c r="F51" s="17"/>
      <c r="G51" s="17"/>
      <c r="H51" s="17"/>
      <c r="I51" s="17"/>
      <c r="J51" s="17"/>
      <c r="K51" s="17"/>
      <c r="L51" s="29"/>
      <c r="M51" s="29"/>
      <c r="N51" s="29"/>
      <c r="O51" s="29"/>
      <c r="P51" s="29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22"/>
      <c r="C52" s="25"/>
      <c r="D52" s="24"/>
      <c r="E52" s="25"/>
      <c r="F52" s="17"/>
      <c r="G52" s="17"/>
      <c r="H52" s="17"/>
      <c r="I52" s="17"/>
      <c r="J52" s="17"/>
      <c r="K52" s="17"/>
      <c r="L52" s="29"/>
      <c r="M52" s="29"/>
      <c r="N52" s="29"/>
      <c r="O52" s="29"/>
      <c r="P52" s="29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22"/>
      <c r="C53" s="25"/>
      <c r="D53" s="24"/>
      <c r="E53" s="25"/>
      <c r="F53" s="17"/>
      <c r="G53" s="17"/>
      <c r="H53" s="17"/>
      <c r="I53" s="17"/>
      <c r="J53" s="17"/>
      <c r="K53" s="17"/>
      <c r="L53" s="29"/>
      <c r="M53" s="29"/>
      <c r="N53" s="29"/>
      <c r="O53" s="29"/>
      <c r="P53" s="29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22"/>
      <c r="C54" s="25"/>
      <c r="D54" s="24"/>
      <c r="E54" s="25"/>
      <c r="F54" s="17"/>
      <c r="G54" s="17"/>
      <c r="H54" s="17"/>
      <c r="I54" s="17"/>
      <c r="J54" s="17"/>
      <c r="K54" s="17"/>
      <c r="L54" s="29"/>
      <c r="M54" s="29"/>
      <c r="N54" s="29"/>
      <c r="O54" s="29"/>
      <c r="P54" s="29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8" customHeight="1" x14ac:dyDescent="0.6">
      <c r="A55" s="62"/>
      <c r="B55" s="63"/>
      <c r="C55" s="50"/>
      <c r="D55" s="40"/>
      <c r="E55" s="50"/>
      <c r="F55" s="45"/>
      <c r="G55" s="45"/>
      <c r="H55" s="45"/>
      <c r="I55" s="45"/>
      <c r="J55" s="45"/>
      <c r="K55" s="45"/>
      <c r="L55" s="64"/>
      <c r="M55" s="64"/>
      <c r="N55" s="64"/>
      <c r="O55" s="64"/>
      <c r="P55" s="64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54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5"/>
      <c r="C56" s="45"/>
      <c r="D56" s="40"/>
      <c r="E56" s="40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5" t="s">
        <v>62</v>
      </c>
      <c r="D57" s="88"/>
      <c r="E57" s="40"/>
      <c r="F57" s="40"/>
      <c r="G57" s="40"/>
      <c r="H57" s="40"/>
      <c r="I57" s="40"/>
      <c r="J57" s="40"/>
      <c r="K57" s="40"/>
      <c r="L57" s="40"/>
      <c r="M57" s="35"/>
      <c r="N57" s="40"/>
      <c r="O57" s="40"/>
      <c r="P57" s="40"/>
      <c r="Q57" s="40"/>
      <c r="R57" s="40"/>
      <c r="S57" s="95" t="s">
        <v>62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9" t="s">
        <v>136</v>
      </c>
      <c r="D58" s="96"/>
      <c r="E58" s="45"/>
      <c r="F58" s="40"/>
      <c r="G58" s="40"/>
      <c r="H58" s="40"/>
      <c r="I58" s="40"/>
      <c r="J58" s="40"/>
      <c r="K58" s="40"/>
      <c r="L58" s="40"/>
      <c r="M58" s="40"/>
      <c r="N58" s="40"/>
      <c r="O58" s="87"/>
      <c r="P58" s="88"/>
      <c r="Q58" s="88"/>
      <c r="R58" s="40"/>
      <c r="S58" s="87" t="s">
        <v>137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87" t="s">
        <v>63</v>
      </c>
      <c r="D59" s="88"/>
      <c r="E59" s="54"/>
      <c r="F59" s="40"/>
      <c r="G59" s="40"/>
      <c r="H59" s="40"/>
      <c r="I59" s="40"/>
      <c r="J59" s="40"/>
      <c r="K59" s="40"/>
      <c r="L59" s="40"/>
      <c r="M59" s="40"/>
      <c r="N59" s="53"/>
      <c r="O59" s="89"/>
      <c r="P59" s="88"/>
      <c r="Q59" s="88"/>
      <c r="R59" s="40"/>
      <c r="S59" s="87" t="s">
        <v>63</v>
      </c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5"/>
      <c r="C60" s="45"/>
      <c r="D60" s="40"/>
      <c r="E60" s="40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5"/>
      <c r="C61" s="45"/>
      <c r="D61" s="40"/>
      <c r="E61" s="40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5"/>
      <c r="C62" s="45"/>
      <c r="D62" s="40"/>
      <c r="E62" s="40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5"/>
      <c r="C63" s="45"/>
      <c r="D63" s="40"/>
      <c r="E63" s="40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5"/>
      <c r="C64" s="45"/>
      <c r="D64" s="40"/>
      <c r="E64" s="40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5"/>
      <c r="C65" s="45"/>
      <c r="D65" s="40"/>
      <c r="E65" s="40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5"/>
      <c r="C66" s="45"/>
      <c r="D66" s="40"/>
      <c r="E66" s="40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5"/>
      <c r="C67" s="45"/>
      <c r="D67" s="40"/>
      <c r="E67" s="40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5"/>
      <c r="C68" s="45"/>
      <c r="D68" s="40"/>
      <c r="E68" s="40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5"/>
      <c r="C69" s="45"/>
      <c r="D69" s="40"/>
      <c r="E69" s="40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5"/>
      <c r="C70" s="45"/>
      <c r="D70" s="40"/>
      <c r="E70" s="40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5"/>
      <c r="C71" s="45"/>
      <c r="D71" s="40"/>
      <c r="E71" s="40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5"/>
      <c r="C72" s="45"/>
      <c r="D72" s="40"/>
      <c r="E72" s="40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5"/>
      <c r="C73" s="45"/>
      <c r="D73" s="40"/>
      <c r="E73" s="40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5"/>
      <c r="C74" s="45"/>
      <c r="D74" s="40"/>
      <c r="E74" s="40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5"/>
      <c r="C75" s="45"/>
      <c r="D75" s="40"/>
      <c r="E75" s="40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5"/>
      <c r="C76" s="45"/>
      <c r="D76" s="40"/>
      <c r="E76" s="40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5"/>
      <c r="C77" s="45"/>
      <c r="D77" s="40"/>
      <c r="E77" s="40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5"/>
      <c r="C78" s="45"/>
      <c r="D78" s="40"/>
      <c r="E78" s="40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5"/>
      <c r="C79" s="45"/>
      <c r="D79" s="40"/>
      <c r="E79" s="40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5"/>
      <c r="C80" s="45"/>
      <c r="D80" s="40"/>
      <c r="E80" s="40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5"/>
      <c r="C81" s="45"/>
      <c r="D81" s="40"/>
      <c r="E81" s="40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5"/>
      <c r="C82" s="45"/>
      <c r="D82" s="40"/>
      <c r="E82" s="40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5"/>
      <c r="C83" s="45"/>
      <c r="D83" s="40"/>
      <c r="E83" s="40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5"/>
      <c r="C84" s="45"/>
      <c r="D84" s="40"/>
      <c r="E84" s="40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5"/>
      <c r="C85" s="45"/>
      <c r="D85" s="40"/>
      <c r="E85" s="40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5"/>
      <c r="C86" s="45"/>
      <c r="D86" s="40"/>
      <c r="E86" s="40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5"/>
      <c r="C87" s="45"/>
      <c r="D87" s="40"/>
      <c r="E87" s="40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5"/>
      <c r="C88" s="45"/>
      <c r="D88" s="40"/>
      <c r="E88" s="40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5"/>
      <c r="C89" s="45"/>
      <c r="D89" s="40"/>
      <c r="E89" s="40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5"/>
      <c r="C90" s="45"/>
      <c r="D90" s="40"/>
      <c r="E90" s="40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5"/>
      <c r="C91" s="45"/>
      <c r="D91" s="40"/>
      <c r="E91" s="40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5"/>
      <c r="C92" s="45"/>
      <c r="D92" s="40"/>
      <c r="E92" s="40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5"/>
      <c r="C93" s="45"/>
      <c r="D93" s="40"/>
      <c r="E93" s="40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5"/>
      <c r="C94" s="45"/>
      <c r="D94" s="40"/>
      <c r="E94" s="40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5"/>
      <c r="C95" s="45"/>
      <c r="D95" s="40"/>
      <c r="E95" s="40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5"/>
      <c r="C96" s="45"/>
      <c r="D96" s="40"/>
      <c r="E96" s="40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5"/>
      <c r="C97" s="45"/>
      <c r="D97" s="40"/>
      <c r="E97" s="40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5"/>
      <c r="C98" s="45"/>
      <c r="D98" s="40"/>
      <c r="E98" s="40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5"/>
      <c r="C99" s="45"/>
      <c r="D99" s="40"/>
      <c r="E99" s="40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5"/>
      <c r="C100" s="45"/>
      <c r="D100" s="40"/>
      <c r="E100" s="40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5"/>
      <c r="C101" s="45"/>
      <c r="D101" s="40"/>
      <c r="E101" s="40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5"/>
      <c r="C102" s="45"/>
      <c r="D102" s="40"/>
      <c r="E102" s="40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5"/>
      <c r="C103" s="45"/>
      <c r="D103" s="40"/>
      <c r="E103" s="40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5"/>
      <c r="C104" s="45"/>
      <c r="D104" s="40"/>
      <c r="E104" s="40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5"/>
      <c r="C105" s="45"/>
      <c r="D105" s="40"/>
      <c r="E105" s="40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5"/>
      <c r="C106" s="45"/>
      <c r="D106" s="40"/>
      <c r="E106" s="40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5"/>
      <c r="C107" s="45"/>
      <c r="D107" s="40"/>
      <c r="E107" s="40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5"/>
      <c r="C108" s="45"/>
      <c r="D108" s="40"/>
      <c r="E108" s="40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5"/>
      <c r="C109" s="45"/>
      <c r="D109" s="40"/>
      <c r="E109" s="40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5"/>
      <c r="C110" s="45"/>
      <c r="D110" s="40"/>
      <c r="E110" s="40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5"/>
      <c r="C111" s="45"/>
      <c r="D111" s="40"/>
      <c r="E111" s="40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5"/>
      <c r="C112" s="45"/>
      <c r="D112" s="40"/>
      <c r="E112" s="40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5"/>
      <c r="C113" s="45"/>
      <c r="D113" s="40"/>
      <c r="E113" s="40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5"/>
      <c r="C114" s="45"/>
      <c r="D114" s="40"/>
      <c r="E114" s="40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5"/>
      <c r="C115" s="45"/>
      <c r="D115" s="40"/>
      <c r="E115" s="40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5"/>
      <c r="C116" s="45"/>
      <c r="D116" s="40"/>
      <c r="E116" s="40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5"/>
      <c r="C117" s="45"/>
      <c r="D117" s="40"/>
      <c r="E117" s="40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5"/>
      <c r="C118" s="45"/>
      <c r="D118" s="40"/>
      <c r="E118" s="40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5"/>
      <c r="C119" s="45"/>
      <c r="D119" s="40"/>
      <c r="E119" s="40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5"/>
      <c r="C120" s="45"/>
      <c r="D120" s="40"/>
      <c r="E120" s="40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5"/>
      <c r="C121" s="45"/>
      <c r="D121" s="40"/>
      <c r="E121" s="40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5"/>
      <c r="C122" s="45"/>
      <c r="D122" s="40"/>
      <c r="E122" s="40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5"/>
      <c r="C123" s="45"/>
      <c r="D123" s="40"/>
      <c r="E123" s="40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5"/>
      <c r="C124" s="45"/>
      <c r="D124" s="40"/>
      <c r="E124" s="40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5"/>
      <c r="C125" s="45"/>
      <c r="D125" s="40"/>
      <c r="E125" s="40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5"/>
      <c r="C126" s="45"/>
      <c r="D126" s="40"/>
      <c r="E126" s="40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5"/>
      <c r="C127" s="45"/>
      <c r="D127" s="40"/>
      <c r="E127" s="40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5"/>
      <c r="C128" s="45"/>
      <c r="D128" s="40"/>
      <c r="E128" s="40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5"/>
      <c r="C129" s="45"/>
      <c r="D129" s="40"/>
      <c r="E129" s="40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5"/>
      <c r="C130" s="45"/>
      <c r="D130" s="40"/>
      <c r="E130" s="40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5"/>
      <c r="C131" s="45"/>
      <c r="D131" s="40"/>
      <c r="E131" s="40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5"/>
      <c r="C132" s="45"/>
      <c r="D132" s="40"/>
      <c r="E132" s="40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5"/>
      <c r="C133" s="45"/>
      <c r="D133" s="40"/>
      <c r="E133" s="40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5"/>
      <c r="C134" s="45"/>
      <c r="D134" s="40"/>
      <c r="E134" s="40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5"/>
      <c r="C135" s="45"/>
      <c r="D135" s="40"/>
      <c r="E135" s="40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5"/>
      <c r="C136" s="45"/>
      <c r="D136" s="40"/>
      <c r="E136" s="40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5"/>
      <c r="C137" s="45"/>
      <c r="D137" s="40"/>
      <c r="E137" s="40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5"/>
      <c r="C138" s="45"/>
      <c r="D138" s="40"/>
      <c r="E138" s="40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5"/>
      <c r="C139" s="45"/>
      <c r="D139" s="40"/>
      <c r="E139" s="40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5"/>
      <c r="C140" s="45"/>
      <c r="D140" s="40"/>
      <c r="E140" s="40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5"/>
      <c r="C141" s="45"/>
      <c r="D141" s="40"/>
      <c r="E141" s="40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5"/>
      <c r="C142" s="45"/>
      <c r="D142" s="40"/>
      <c r="E142" s="40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5"/>
      <c r="C143" s="45"/>
      <c r="D143" s="40"/>
      <c r="E143" s="4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5"/>
      <c r="C144" s="45"/>
      <c r="D144" s="40"/>
      <c r="E144" s="40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5"/>
      <c r="C145" s="45"/>
      <c r="D145" s="40"/>
      <c r="E145" s="40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5"/>
      <c r="C146" s="45"/>
      <c r="D146" s="40"/>
      <c r="E146" s="40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5"/>
      <c r="C147" s="45"/>
      <c r="D147" s="40"/>
      <c r="E147" s="40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5"/>
      <c r="C148" s="45"/>
      <c r="D148" s="40"/>
      <c r="E148" s="40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5"/>
      <c r="C149" s="45"/>
      <c r="D149" s="40"/>
      <c r="E149" s="40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5"/>
      <c r="C150" s="45"/>
      <c r="D150" s="40"/>
      <c r="E150" s="40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5"/>
      <c r="C151" s="45"/>
      <c r="D151" s="40"/>
      <c r="E151" s="40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5"/>
      <c r="C152" s="45"/>
      <c r="D152" s="40"/>
      <c r="E152" s="40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5"/>
      <c r="C153" s="45"/>
      <c r="D153" s="40"/>
      <c r="E153" s="40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5"/>
      <c r="C154" s="45"/>
      <c r="D154" s="40"/>
      <c r="E154" s="40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5"/>
      <c r="C155" s="45"/>
      <c r="D155" s="40"/>
      <c r="E155" s="40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5"/>
      <c r="C156" s="45"/>
      <c r="D156" s="40"/>
      <c r="E156" s="40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5"/>
      <c r="C157" s="45"/>
      <c r="D157" s="40"/>
      <c r="E157" s="40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5"/>
      <c r="C158" s="45"/>
      <c r="D158" s="40"/>
      <c r="E158" s="40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5"/>
      <c r="C159" s="45"/>
      <c r="D159" s="40"/>
      <c r="E159" s="40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5"/>
      <c r="C160" s="45"/>
      <c r="D160" s="40"/>
      <c r="E160" s="40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5"/>
      <c r="C161" s="45"/>
      <c r="D161" s="40"/>
      <c r="E161" s="40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5"/>
      <c r="C162" s="45"/>
      <c r="D162" s="40"/>
      <c r="E162" s="40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5"/>
      <c r="C163" s="45"/>
      <c r="D163" s="40"/>
      <c r="E163" s="40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5"/>
      <c r="C164" s="45"/>
      <c r="D164" s="40"/>
      <c r="E164" s="40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5"/>
      <c r="C165" s="45"/>
      <c r="D165" s="40"/>
      <c r="E165" s="40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5"/>
      <c r="C166" s="45"/>
      <c r="D166" s="40"/>
      <c r="E166" s="40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5"/>
      <c r="C167" s="45"/>
      <c r="D167" s="40"/>
      <c r="E167" s="40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5"/>
      <c r="C168" s="45"/>
      <c r="D168" s="40"/>
      <c r="E168" s="40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5"/>
      <c r="C169" s="45"/>
      <c r="D169" s="40"/>
      <c r="E169" s="40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5"/>
      <c r="C170" s="45"/>
      <c r="D170" s="40"/>
      <c r="E170" s="40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5"/>
      <c r="C171" s="45"/>
      <c r="D171" s="40"/>
      <c r="E171" s="40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5"/>
      <c r="C172" s="45"/>
      <c r="D172" s="40"/>
      <c r="E172" s="40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5"/>
      <c r="C173" s="45"/>
      <c r="D173" s="40"/>
      <c r="E173" s="40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5"/>
      <c r="C174" s="45"/>
      <c r="D174" s="40"/>
      <c r="E174" s="40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5"/>
      <c r="C175" s="45"/>
      <c r="D175" s="40"/>
      <c r="E175" s="40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5"/>
      <c r="C176" s="45"/>
      <c r="D176" s="40"/>
      <c r="E176" s="40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5"/>
      <c r="C177" s="45"/>
      <c r="D177" s="40"/>
      <c r="E177" s="40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5"/>
      <c r="C178" s="45"/>
      <c r="D178" s="40"/>
      <c r="E178" s="40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5"/>
      <c r="C179" s="45"/>
      <c r="D179" s="40"/>
      <c r="E179" s="40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5"/>
      <c r="C180" s="45"/>
      <c r="D180" s="40"/>
      <c r="E180" s="40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5"/>
      <c r="C181" s="45"/>
      <c r="D181" s="40"/>
      <c r="E181" s="40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5"/>
      <c r="C182" s="45"/>
      <c r="D182" s="40"/>
      <c r="E182" s="40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5"/>
      <c r="C183" s="45"/>
      <c r="D183" s="40"/>
      <c r="E183" s="40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5"/>
      <c r="C184" s="45"/>
      <c r="D184" s="40"/>
      <c r="E184" s="40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5"/>
      <c r="C185" s="45"/>
      <c r="D185" s="40"/>
      <c r="E185" s="40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5"/>
      <c r="C186" s="45"/>
      <c r="D186" s="40"/>
      <c r="E186" s="40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5"/>
      <c r="C187" s="45"/>
      <c r="D187" s="40"/>
      <c r="E187" s="40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5"/>
      <c r="C188" s="45"/>
      <c r="D188" s="40"/>
      <c r="E188" s="40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5"/>
      <c r="C189" s="45"/>
      <c r="D189" s="40"/>
      <c r="E189" s="40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5"/>
      <c r="C190" s="45"/>
      <c r="D190" s="40"/>
      <c r="E190" s="40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5"/>
      <c r="C191" s="45"/>
      <c r="D191" s="40"/>
      <c r="E191" s="40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5"/>
      <c r="C192" s="45"/>
      <c r="D192" s="40"/>
      <c r="E192" s="40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5"/>
      <c r="C193" s="45"/>
      <c r="D193" s="40"/>
      <c r="E193" s="40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5"/>
      <c r="C194" s="45"/>
      <c r="D194" s="40"/>
      <c r="E194" s="40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5"/>
      <c r="C195" s="45"/>
      <c r="D195" s="40"/>
      <c r="E195" s="40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5"/>
      <c r="C196" s="45"/>
      <c r="D196" s="40"/>
      <c r="E196" s="40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5"/>
      <c r="C197" s="45"/>
      <c r="D197" s="40"/>
      <c r="E197" s="40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5"/>
      <c r="C198" s="45"/>
      <c r="D198" s="40"/>
      <c r="E198" s="40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5"/>
      <c r="C199" s="45"/>
      <c r="D199" s="40"/>
      <c r="E199" s="40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5"/>
      <c r="C200" s="45"/>
      <c r="D200" s="40"/>
      <c r="E200" s="40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5"/>
      <c r="C201" s="45"/>
      <c r="D201" s="40"/>
      <c r="E201" s="40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5"/>
      <c r="C202" s="45"/>
      <c r="D202" s="40"/>
      <c r="E202" s="40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5"/>
      <c r="C203" s="45"/>
      <c r="D203" s="40"/>
      <c r="E203" s="40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5"/>
      <c r="C204" s="45"/>
      <c r="D204" s="40"/>
      <c r="E204" s="40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5"/>
      <c r="C205" s="45"/>
      <c r="D205" s="40"/>
      <c r="E205" s="40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5"/>
      <c r="C206" s="45"/>
      <c r="D206" s="40"/>
      <c r="E206" s="40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5"/>
      <c r="C207" s="45"/>
      <c r="D207" s="40"/>
      <c r="E207" s="40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5"/>
      <c r="C208" s="45"/>
      <c r="D208" s="40"/>
      <c r="E208" s="40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5"/>
      <c r="C209" s="45"/>
      <c r="D209" s="40"/>
      <c r="E209" s="40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5"/>
      <c r="C210" s="45"/>
      <c r="D210" s="40"/>
      <c r="E210" s="40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5"/>
      <c r="C211" s="45"/>
      <c r="D211" s="40"/>
      <c r="E211" s="40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5"/>
      <c r="C212" s="45"/>
      <c r="D212" s="40"/>
      <c r="E212" s="40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5"/>
      <c r="C213" s="45"/>
      <c r="D213" s="40"/>
      <c r="E213" s="40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5"/>
      <c r="C214" s="45"/>
      <c r="D214" s="40"/>
      <c r="E214" s="40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5"/>
      <c r="C215" s="45"/>
      <c r="D215" s="40"/>
      <c r="E215" s="40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5"/>
      <c r="C216" s="45"/>
      <c r="D216" s="40"/>
      <c r="E216" s="40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5"/>
      <c r="C217" s="45"/>
      <c r="D217" s="40"/>
      <c r="E217" s="40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5"/>
      <c r="C218" s="45"/>
      <c r="D218" s="40"/>
      <c r="E218" s="40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5"/>
      <c r="C219" s="45"/>
      <c r="D219" s="40"/>
      <c r="E219" s="40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5"/>
      <c r="C220" s="45"/>
      <c r="D220" s="40"/>
      <c r="E220" s="40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5"/>
      <c r="C221" s="45"/>
      <c r="D221" s="40"/>
      <c r="E221" s="40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5"/>
      <c r="C222" s="45"/>
      <c r="D222" s="40"/>
      <c r="E222" s="40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5"/>
      <c r="C223" s="45"/>
      <c r="D223" s="40"/>
      <c r="E223" s="40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5"/>
      <c r="C224" s="45"/>
      <c r="D224" s="40"/>
      <c r="E224" s="40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5"/>
      <c r="C225" s="45"/>
      <c r="D225" s="40"/>
      <c r="E225" s="40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5"/>
      <c r="C226" s="45"/>
      <c r="D226" s="40"/>
      <c r="E226" s="40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5"/>
      <c r="C227" s="45"/>
      <c r="D227" s="40"/>
      <c r="E227" s="40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5"/>
      <c r="C228" s="45"/>
      <c r="D228" s="40"/>
      <c r="E228" s="40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5"/>
      <c r="C229" s="45"/>
      <c r="D229" s="40"/>
      <c r="E229" s="40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5"/>
      <c r="C230" s="45"/>
      <c r="D230" s="40"/>
      <c r="E230" s="40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5"/>
      <c r="C231" s="45"/>
      <c r="D231" s="40"/>
      <c r="E231" s="40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5"/>
      <c r="C232" s="45"/>
      <c r="D232" s="40"/>
      <c r="E232" s="40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5"/>
      <c r="C233" s="45"/>
      <c r="D233" s="40"/>
      <c r="E233" s="40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5"/>
      <c r="C234" s="45"/>
      <c r="D234" s="40"/>
      <c r="E234" s="40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5"/>
      <c r="C235" s="45"/>
      <c r="D235" s="40"/>
      <c r="E235" s="40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5"/>
      <c r="C236" s="45"/>
      <c r="D236" s="40"/>
      <c r="E236" s="40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5"/>
      <c r="C237" s="45"/>
      <c r="D237" s="40"/>
      <c r="E237" s="40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5"/>
      <c r="C238" s="45"/>
      <c r="D238" s="40"/>
      <c r="E238" s="40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5"/>
      <c r="C239" s="45"/>
      <c r="D239" s="40"/>
      <c r="E239" s="40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5"/>
      <c r="C240" s="45"/>
      <c r="D240" s="40"/>
      <c r="E240" s="40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5"/>
      <c r="C241" s="45"/>
      <c r="D241" s="40"/>
      <c r="E241" s="40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5"/>
      <c r="C242" s="45"/>
      <c r="D242" s="40"/>
      <c r="E242" s="40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5"/>
      <c r="C243" s="45"/>
      <c r="D243" s="40"/>
      <c r="E243" s="40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5"/>
      <c r="C244" s="45"/>
      <c r="D244" s="40"/>
      <c r="E244" s="40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5"/>
      <c r="C245" s="45"/>
      <c r="D245" s="40"/>
      <c r="E245" s="40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5"/>
      <c r="C246" s="45"/>
      <c r="D246" s="40"/>
      <c r="E246" s="40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5"/>
      <c r="C247" s="45"/>
      <c r="D247" s="40"/>
      <c r="E247" s="40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5"/>
      <c r="C248" s="45"/>
      <c r="D248" s="40"/>
      <c r="E248" s="40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5"/>
      <c r="C249" s="45"/>
      <c r="D249" s="40"/>
      <c r="E249" s="40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5"/>
      <c r="C250" s="45"/>
      <c r="D250" s="40"/>
      <c r="E250" s="40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5"/>
      <c r="C251" s="45"/>
      <c r="D251" s="40"/>
      <c r="E251" s="40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5"/>
      <c r="C252" s="45"/>
      <c r="D252" s="40"/>
      <c r="E252" s="40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5"/>
      <c r="C253" s="45"/>
      <c r="D253" s="40"/>
      <c r="E253" s="40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5"/>
      <c r="C254" s="45"/>
      <c r="D254" s="40"/>
      <c r="E254" s="40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5"/>
      <c r="C255" s="45"/>
      <c r="D255" s="40"/>
      <c r="E255" s="40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5"/>
      <c r="C256" s="45"/>
      <c r="D256" s="40"/>
      <c r="E256" s="40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5"/>
      <c r="C257" s="45"/>
      <c r="D257" s="40"/>
      <c r="E257" s="40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5"/>
      <c r="C258" s="45"/>
      <c r="D258" s="40"/>
      <c r="E258" s="40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5"/>
      <c r="C259" s="45"/>
      <c r="D259" s="40"/>
      <c r="E259" s="40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5"/>
      <c r="C260" s="45"/>
      <c r="D260" s="40"/>
      <c r="E260" s="40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5"/>
      <c r="C261" s="45"/>
      <c r="D261" s="40"/>
      <c r="E261" s="40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5"/>
      <c r="C262" s="45"/>
      <c r="D262" s="40"/>
      <c r="E262" s="40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5"/>
      <c r="C263" s="45"/>
      <c r="D263" s="40"/>
      <c r="E263" s="40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5"/>
      <c r="C264" s="45"/>
      <c r="D264" s="40"/>
      <c r="E264" s="40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5"/>
      <c r="C265" s="45"/>
      <c r="D265" s="40"/>
      <c r="E265" s="40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5"/>
      <c r="C266" s="45"/>
      <c r="D266" s="40"/>
      <c r="E266" s="40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5"/>
      <c r="C267" s="45"/>
      <c r="D267" s="40"/>
      <c r="E267" s="40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5"/>
      <c r="C268" s="45"/>
      <c r="D268" s="40"/>
      <c r="E268" s="40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5"/>
      <c r="C269" s="45"/>
      <c r="D269" s="40"/>
      <c r="E269" s="40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5"/>
      <c r="C270" s="45"/>
      <c r="D270" s="40"/>
      <c r="E270" s="40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5"/>
      <c r="C271" s="45"/>
      <c r="D271" s="40"/>
      <c r="E271" s="40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5"/>
      <c r="C272" s="45"/>
      <c r="D272" s="40"/>
      <c r="E272" s="40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5"/>
      <c r="C273" s="45"/>
      <c r="D273" s="40"/>
      <c r="E273" s="40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5"/>
      <c r="C274" s="45"/>
      <c r="D274" s="40"/>
      <c r="E274" s="40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5"/>
      <c r="C275" s="45"/>
      <c r="D275" s="40"/>
      <c r="E275" s="40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5"/>
      <c r="C276" s="45"/>
      <c r="D276" s="40"/>
      <c r="E276" s="40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5"/>
      <c r="C277" s="45"/>
      <c r="D277" s="40"/>
      <c r="E277" s="40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5"/>
      <c r="C278" s="45"/>
      <c r="D278" s="40"/>
      <c r="E278" s="40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5"/>
      <c r="C279" s="45"/>
      <c r="D279" s="40"/>
      <c r="E279" s="40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5"/>
      <c r="C280" s="45"/>
      <c r="D280" s="40"/>
      <c r="E280" s="40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5"/>
      <c r="C281" s="45"/>
      <c r="D281" s="40"/>
      <c r="E281" s="40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5"/>
      <c r="C282" s="45"/>
      <c r="D282" s="40"/>
      <c r="E282" s="40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5"/>
      <c r="C283" s="45"/>
      <c r="D283" s="40"/>
      <c r="E283" s="40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5"/>
      <c r="C284" s="45"/>
      <c r="D284" s="40"/>
      <c r="E284" s="40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5"/>
      <c r="C285" s="45"/>
      <c r="D285" s="40"/>
      <c r="E285" s="40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5"/>
      <c r="C286" s="45"/>
      <c r="D286" s="40"/>
      <c r="E286" s="40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5"/>
      <c r="C287" s="45"/>
      <c r="D287" s="40"/>
      <c r="E287" s="40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5"/>
      <c r="C288" s="45"/>
      <c r="D288" s="40"/>
      <c r="E288" s="40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5"/>
      <c r="C289" s="45"/>
      <c r="D289" s="40"/>
      <c r="E289" s="40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5"/>
      <c r="C290" s="45"/>
      <c r="D290" s="40"/>
      <c r="E290" s="40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5"/>
      <c r="C291" s="45"/>
      <c r="D291" s="40"/>
      <c r="E291" s="40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5"/>
      <c r="C292" s="45"/>
      <c r="D292" s="40"/>
      <c r="E292" s="40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5"/>
      <c r="C293" s="45"/>
      <c r="D293" s="40"/>
      <c r="E293" s="40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5"/>
      <c r="C294" s="45"/>
      <c r="D294" s="40"/>
      <c r="E294" s="40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5"/>
      <c r="C295" s="45"/>
      <c r="D295" s="40"/>
      <c r="E295" s="40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5"/>
      <c r="C296" s="45"/>
      <c r="D296" s="40"/>
      <c r="E296" s="40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5"/>
      <c r="C297" s="45"/>
      <c r="D297" s="40"/>
      <c r="E297" s="40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5"/>
      <c r="C298" s="45"/>
      <c r="D298" s="40"/>
      <c r="E298" s="40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5"/>
      <c r="C299" s="45"/>
      <c r="D299" s="40"/>
      <c r="E299" s="40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5"/>
      <c r="C300" s="45"/>
      <c r="D300" s="40"/>
      <c r="E300" s="40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5"/>
      <c r="C301" s="45"/>
      <c r="D301" s="40"/>
      <c r="E301" s="40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5"/>
      <c r="C302" s="45"/>
      <c r="D302" s="40"/>
      <c r="E302" s="40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5"/>
      <c r="C303" s="45"/>
      <c r="D303" s="40"/>
      <c r="E303" s="40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5"/>
      <c r="C304" s="45"/>
      <c r="D304" s="40"/>
      <c r="E304" s="40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5"/>
      <c r="C305" s="45"/>
      <c r="D305" s="40"/>
      <c r="E305" s="40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5"/>
      <c r="C306" s="45"/>
      <c r="D306" s="40"/>
      <c r="E306" s="40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5"/>
      <c r="C307" s="45"/>
      <c r="D307" s="40"/>
      <c r="E307" s="40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5"/>
      <c r="C308" s="45"/>
      <c r="D308" s="40"/>
      <c r="E308" s="40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5"/>
      <c r="C309" s="45"/>
      <c r="D309" s="40"/>
      <c r="E309" s="40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5"/>
      <c r="C310" s="45"/>
      <c r="D310" s="40"/>
      <c r="E310" s="40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5"/>
      <c r="C311" s="45"/>
      <c r="D311" s="40"/>
      <c r="E311" s="40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5"/>
      <c r="C312" s="45"/>
      <c r="D312" s="40"/>
      <c r="E312" s="40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5"/>
      <c r="C313" s="45"/>
      <c r="D313" s="40"/>
      <c r="E313" s="40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5"/>
      <c r="C314" s="45"/>
      <c r="D314" s="40"/>
      <c r="E314" s="40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5"/>
      <c r="C315" s="45"/>
      <c r="D315" s="40"/>
      <c r="E315" s="40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5"/>
      <c r="C316" s="45"/>
      <c r="D316" s="40"/>
      <c r="E316" s="40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5"/>
      <c r="C317" s="45"/>
      <c r="D317" s="40"/>
      <c r="E317" s="40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5"/>
      <c r="C318" s="45"/>
      <c r="D318" s="40"/>
      <c r="E318" s="40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5"/>
      <c r="C319" s="45"/>
      <c r="D319" s="40"/>
      <c r="E319" s="40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5"/>
      <c r="C320" s="45"/>
      <c r="D320" s="40"/>
      <c r="E320" s="40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5"/>
      <c r="C321" s="45"/>
      <c r="D321" s="40"/>
      <c r="E321" s="40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5"/>
      <c r="C322" s="45"/>
      <c r="D322" s="40"/>
      <c r="E322" s="40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5"/>
      <c r="C323" s="45"/>
      <c r="D323" s="40"/>
      <c r="E323" s="40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5"/>
      <c r="C324" s="45"/>
      <c r="D324" s="40"/>
      <c r="E324" s="40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5"/>
      <c r="C325" s="45"/>
      <c r="D325" s="40"/>
      <c r="E325" s="40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5"/>
      <c r="C326" s="45"/>
      <c r="D326" s="40"/>
      <c r="E326" s="40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5"/>
      <c r="C327" s="45"/>
      <c r="D327" s="40"/>
      <c r="E327" s="40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5"/>
      <c r="C328" s="45"/>
      <c r="D328" s="40"/>
      <c r="E328" s="40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5"/>
      <c r="C329" s="45"/>
      <c r="D329" s="40"/>
      <c r="E329" s="40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5"/>
      <c r="C330" s="45"/>
      <c r="D330" s="40"/>
      <c r="E330" s="40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5"/>
      <c r="C331" s="45"/>
      <c r="D331" s="40"/>
      <c r="E331" s="40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5"/>
      <c r="C332" s="45"/>
      <c r="D332" s="40"/>
      <c r="E332" s="40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5"/>
      <c r="C333" s="45"/>
      <c r="D333" s="40"/>
      <c r="E333" s="40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5"/>
      <c r="C334" s="45"/>
      <c r="D334" s="40"/>
      <c r="E334" s="40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5"/>
      <c r="C335" s="45"/>
      <c r="D335" s="40"/>
      <c r="E335" s="40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5"/>
      <c r="C336" s="45"/>
      <c r="D336" s="40"/>
      <c r="E336" s="40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5"/>
      <c r="C337" s="45"/>
      <c r="D337" s="40"/>
      <c r="E337" s="40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5"/>
      <c r="C338" s="45"/>
      <c r="D338" s="40"/>
      <c r="E338" s="40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5"/>
      <c r="C339" s="45"/>
      <c r="D339" s="40"/>
      <c r="E339" s="40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5"/>
      <c r="C340" s="45"/>
      <c r="D340" s="40"/>
      <c r="E340" s="40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5"/>
      <c r="C341" s="45"/>
      <c r="D341" s="40"/>
      <c r="E341" s="40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5"/>
      <c r="C342" s="45"/>
      <c r="D342" s="40"/>
      <c r="E342" s="40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5"/>
      <c r="C343" s="45"/>
      <c r="D343" s="40"/>
      <c r="E343" s="40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5"/>
      <c r="C344" s="45"/>
      <c r="D344" s="40"/>
      <c r="E344" s="40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5"/>
      <c r="C345" s="45"/>
      <c r="D345" s="40"/>
      <c r="E345" s="40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5"/>
      <c r="C346" s="45"/>
      <c r="D346" s="40"/>
      <c r="E346" s="40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5"/>
      <c r="C347" s="45"/>
      <c r="D347" s="40"/>
      <c r="E347" s="40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5"/>
      <c r="C348" s="45"/>
      <c r="D348" s="40"/>
      <c r="E348" s="40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5"/>
      <c r="C349" s="45"/>
      <c r="D349" s="40"/>
      <c r="E349" s="40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5"/>
      <c r="C350" s="45"/>
      <c r="D350" s="40"/>
      <c r="E350" s="40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5"/>
      <c r="C351" s="45"/>
      <c r="D351" s="40"/>
      <c r="E351" s="40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5"/>
      <c r="C352" s="45"/>
      <c r="D352" s="40"/>
      <c r="E352" s="40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5"/>
      <c r="C353" s="45"/>
      <c r="D353" s="40"/>
      <c r="E353" s="40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5"/>
      <c r="C354" s="45"/>
      <c r="D354" s="40"/>
      <c r="E354" s="40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5"/>
      <c r="C355" s="45"/>
      <c r="D355" s="40"/>
      <c r="E355" s="40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5"/>
      <c r="C356" s="45"/>
      <c r="D356" s="40"/>
      <c r="E356" s="40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5"/>
      <c r="C357" s="45"/>
      <c r="D357" s="40"/>
      <c r="E357" s="40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5"/>
      <c r="C358" s="45"/>
      <c r="D358" s="40"/>
      <c r="E358" s="40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5"/>
      <c r="C359" s="45"/>
      <c r="D359" s="40"/>
      <c r="E359" s="40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5"/>
      <c r="C360" s="45"/>
      <c r="D360" s="40"/>
      <c r="E360" s="40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5"/>
      <c r="C361" s="45"/>
      <c r="D361" s="40"/>
      <c r="E361" s="40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5"/>
      <c r="C362" s="45"/>
      <c r="D362" s="40"/>
      <c r="E362" s="40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5"/>
      <c r="C363" s="45"/>
      <c r="D363" s="40"/>
      <c r="E363" s="40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5"/>
      <c r="C364" s="45"/>
      <c r="D364" s="40"/>
      <c r="E364" s="40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5"/>
      <c r="C365" s="45"/>
      <c r="D365" s="40"/>
      <c r="E365" s="40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5"/>
      <c r="C366" s="45"/>
      <c r="D366" s="40"/>
      <c r="E366" s="40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5"/>
      <c r="C367" s="45"/>
      <c r="D367" s="40"/>
      <c r="E367" s="40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5"/>
      <c r="C368" s="45"/>
      <c r="D368" s="40"/>
      <c r="E368" s="40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5"/>
      <c r="C369" s="45"/>
      <c r="D369" s="40"/>
      <c r="E369" s="40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5"/>
      <c r="C370" s="45"/>
      <c r="D370" s="40"/>
      <c r="E370" s="40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5"/>
      <c r="C371" s="45"/>
      <c r="D371" s="40"/>
      <c r="E371" s="40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5"/>
      <c r="C372" s="45"/>
      <c r="D372" s="40"/>
      <c r="E372" s="40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5"/>
      <c r="C373" s="45"/>
      <c r="D373" s="40"/>
      <c r="E373" s="40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5"/>
      <c r="C374" s="45"/>
      <c r="D374" s="40"/>
      <c r="E374" s="40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5"/>
      <c r="C375" s="45"/>
      <c r="D375" s="40"/>
      <c r="E375" s="40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5"/>
      <c r="C376" s="45"/>
      <c r="D376" s="40"/>
      <c r="E376" s="40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5"/>
      <c r="C377" s="45"/>
      <c r="D377" s="40"/>
      <c r="E377" s="40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5"/>
      <c r="C378" s="45"/>
      <c r="D378" s="40"/>
      <c r="E378" s="40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5"/>
      <c r="C379" s="45"/>
      <c r="D379" s="40"/>
      <c r="E379" s="40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5"/>
      <c r="C380" s="45"/>
      <c r="D380" s="40"/>
      <c r="E380" s="40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5"/>
      <c r="C381" s="45"/>
      <c r="D381" s="40"/>
      <c r="E381" s="40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5"/>
      <c r="C382" s="45"/>
      <c r="D382" s="40"/>
      <c r="E382" s="40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5"/>
      <c r="C383" s="45"/>
      <c r="D383" s="40"/>
      <c r="E383" s="40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5"/>
      <c r="C384" s="45"/>
      <c r="D384" s="40"/>
      <c r="E384" s="40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5"/>
      <c r="C385" s="45"/>
      <c r="D385" s="40"/>
      <c r="E385" s="40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5"/>
      <c r="C386" s="45"/>
      <c r="D386" s="40"/>
      <c r="E386" s="40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5"/>
      <c r="C387" s="45"/>
      <c r="D387" s="40"/>
      <c r="E387" s="40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5"/>
      <c r="C388" s="45"/>
      <c r="D388" s="40"/>
      <c r="E388" s="40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5"/>
      <c r="C389" s="45"/>
      <c r="D389" s="40"/>
      <c r="E389" s="40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5"/>
      <c r="C390" s="45"/>
      <c r="D390" s="40"/>
      <c r="E390" s="40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5"/>
      <c r="C391" s="45"/>
      <c r="D391" s="40"/>
      <c r="E391" s="40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5"/>
      <c r="C392" s="45"/>
      <c r="D392" s="40"/>
      <c r="E392" s="40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5"/>
      <c r="C393" s="45"/>
      <c r="D393" s="40"/>
      <c r="E393" s="40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5"/>
      <c r="C394" s="45"/>
      <c r="D394" s="40"/>
      <c r="E394" s="40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5"/>
      <c r="C395" s="45"/>
      <c r="D395" s="40"/>
      <c r="E395" s="40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5"/>
      <c r="C396" s="45"/>
      <c r="D396" s="40"/>
      <c r="E396" s="40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5"/>
      <c r="C397" s="45"/>
      <c r="D397" s="40"/>
      <c r="E397" s="40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5"/>
      <c r="C398" s="45"/>
      <c r="D398" s="40"/>
      <c r="E398" s="40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5"/>
      <c r="C399" s="45"/>
      <c r="D399" s="40"/>
      <c r="E399" s="40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5"/>
      <c r="C400" s="45"/>
      <c r="D400" s="40"/>
      <c r="E400" s="40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5"/>
      <c r="C401" s="45"/>
      <c r="D401" s="40"/>
      <c r="E401" s="40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5"/>
      <c r="C402" s="45"/>
      <c r="D402" s="40"/>
      <c r="E402" s="40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5"/>
      <c r="C403" s="45"/>
      <c r="D403" s="40"/>
      <c r="E403" s="40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5"/>
      <c r="C404" s="45"/>
      <c r="D404" s="40"/>
      <c r="E404" s="40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5"/>
      <c r="C405" s="45"/>
      <c r="D405" s="40"/>
      <c r="E405" s="40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5"/>
      <c r="C406" s="45"/>
      <c r="D406" s="40"/>
      <c r="E406" s="40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5"/>
      <c r="C407" s="45"/>
      <c r="D407" s="40"/>
      <c r="E407" s="40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5"/>
      <c r="C408" s="45"/>
      <c r="D408" s="40"/>
      <c r="E408" s="40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5"/>
      <c r="C409" s="45"/>
      <c r="D409" s="40"/>
      <c r="E409" s="40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5"/>
      <c r="C410" s="45"/>
      <c r="D410" s="40"/>
      <c r="E410" s="40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5"/>
      <c r="C411" s="45"/>
      <c r="D411" s="40"/>
      <c r="E411" s="40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5"/>
      <c r="C412" s="45"/>
      <c r="D412" s="40"/>
      <c r="E412" s="40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5"/>
      <c r="C413" s="45"/>
      <c r="D413" s="40"/>
      <c r="E413" s="40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5"/>
      <c r="C414" s="45"/>
      <c r="D414" s="40"/>
      <c r="E414" s="40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5"/>
      <c r="C415" s="45"/>
      <c r="D415" s="40"/>
      <c r="E415" s="40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5"/>
      <c r="C416" s="45"/>
      <c r="D416" s="40"/>
      <c r="E416" s="40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5"/>
      <c r="C417" s="45"/>
      <c r="D417" s="40"/>
      <c r="E417" s="40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5"/>
      <c r="C418" s="45"/>
      <c r="D418" s="40"/>
      <c r="E418" s="40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5"/>
      <c r="C419" s="45"/>
      <c r="D419" s="40"/>
      <c r="E419" s="40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5"/>
      <c r="C420" s="45"/>
      <c r="D420" s="40"/>
      <c r="E420" s="40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5"/>
      <c r="C421" s="45"/>
      <c r="D421" s="40"/>
      <c r="E421" s="40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5"/>
      <c r="C422" s="45"/>
      <c r="D422" s="40"/>
      <c r="E422" s="40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5"/>
      <c r="C423" s="45"/>
      <c r="D423" s="40"/>
      <c r="E423" s="40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5"/>
      <c r="C424" s="45"/>
      <c r="D424" s="40"/>
      <c r="E424" s="40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5"/>
      <c r="C425" s="45"/>
      <c r="D425" s="40"/>
      <c r="E425" s="40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5"/>
      <c r="C426" s="45"/>
      <c r="D426" s="40"/>
      <c r="E426" s="40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5"/>
      <c r="C427" s="45"/>
      <c r="D427" s="40"/>
      <c r="E427" s="40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5"/>
      <c r="C428" s="45"/>
      <c r="D428" s="40"/>
      <c r="E428" s="40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5"/>
      <c r="C429" s="45"/>
      <c r="D429" s="40"/>
      <c r="E429" s="40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5"/>
      <c r="C430" s="45"/>
      <c r="D430" s="40"/>
      <c r="E430" s="40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5"/>
      <c r="C431" s="45"/>
      <c r="D431" s="40"/>
      <c r="E431" s="40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5"/>
      <c r="C432" s="45"/>
      <c r="D432" s="40"/>
      <c r="E432" s="40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5"/>
      <c r="C433" s="45"/>
      <c r="D433" s="40"/>
      <c r="E433" s="40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5"/>
      <c r="C434" s="45"/>
      <c r="D434" s="40"/>
      <c r="E434" s="40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5"/>
      <c r="C435" s="45"/>
      <c r="D435" s="40"/>
      <c r="E435" s="40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5"/>
      <c r="C436" s="45"/>
      <c r="D436" s="40"/>
      <c r="E436" s="40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5"/>
      <c r="C437" s="45"/>
      <c r="D437" s="40"/>
      <c r="E437" s="40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5"/>
      <c r="C438" s="45"/>
      <c r="D438" s="40"/>
      <c r="E438" s="40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5"/>
      <c r="C439" s="45"/>
      <c r="D439" s="40"/>
      <c r="E439" s="40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5"/>
      <c r="C440" s="45"/>
      <c r="D440" s="40"/>
      <c r="E440" s="40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5"/>
      <c r="C441" s="45"/>
      <c r="D441" s="40"/>
      <c r="E441" s="40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5"/>
      <c r="C442" s="45"/>
      <c r="D442" s="40"/>
      <c r="E442" s="40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5"/>
      <c r="C443" s="45"/>
      <c r="D443" s="40"/>
      <c r="E443" s="40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5"/>
      <c r="C444" s="45"/>
      <c r="D444" s="40"/>
      <c r="E444" s="40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5"/>
      <c r="C445" s="45"/>
      <c r="D445" s="40"/>
      <c r="E445" s="40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5"/>
      <c r="C446" s="45"/>
      <c r="D446" s="40"/>
      <c r="E446" s="40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5"/>
      <c r="C447" s="45"/>
      <c r="D447" s="40"/>
      <c r="E447" s="40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5"/>
      <c r="C448" s="45"/>
      <c r="D448" s="40"/>
      <c r="E448" s="40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5"/>
      <c r="C449" s="45"/>
      <c r="D449" s="40"/>
      <c r="E449" s="40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5"/>
      <c r="C450" s="45"/>
      <c r="D450" s="40"/>
      <c r="E450" s="40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5"/>
      <c r="C451" s="45"/>
      <c r="D451" s="40"/>
      <c r="E451" s="40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5"/>
      <c r="C452" s="45"/>
      <c r="D452" s="40"/>
      <c r="E452" s="40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5"/>
      <c r="C453" s="45"/>
      <c r="D453" s="40"/>
      <c r="E453" s="40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5"/>
      <c r="C454" s="45"/>
      <c r="D454" s="40"/>
      <c r="E454" s="40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5"/>
      <c r="C455" s="45"/>
      <c r="D455" s="40"/>
      <c r="E455" s="40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5"/>
      <c r="C456" s="45"/>
      <c r="D456" s="40"/>
      <c r="E456" s="40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5"/>
      <c r="C457" s="45"/>
      <c r="D457" s="40"/>
      <c r="E457" s="40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5"/>
      <c r="C458" s="45"/>
      <c r="D458" s="40"/>
      <c r="E458" s="40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5"/>
      <c r="C459" s="45"/>
      <c r="D459" s="40"/>
      <c r="E459" s="40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5"/>
      <c r="C460" s="45"/>
      <c r="D460" s="40"/>
      <c r="E460" s="40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5"/>
      <c r="C461" s="45"/>
      <c r="D461" s="40"/>
      <c r="E461" s="40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5"/>
      <c r="C462" s="45"/>
      <c r="D462" s="40"/>
      <c r="E462" s="40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5"/>
      <c r="C463" s="45"/>
      <c r="D463" s="40"/>
      <c r="E463" s="40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5"/>
      <c r="C464" s="45"/>
      <c r="D464" s="40"/>
      <c r="E464" s="40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5"/>
      <c r="C465" s="45"/>
      <c r="D465" s="40"/>
      <c r="E465" s="40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5"/>
      <c r="C466" s="45"/>
      <c r="D466" s="40"/>
      <c r="E466" s="40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5"/>
      <c r="C467" s="45"/>
      <c r="D467" s="40"/>
      <c r="E467" s="40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5"/>
      <c r="C468" s="45"/>
      <c r="D468" s="40"/>
      <c r="E468" s="40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5"/>
      <c r="C469" s="45"/>
      <c r="D469" s="40"/>
      <c r="E469" s="40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5"/>
      <c r="C470" s="45"/>
      <c r="D470" s="40"/>
      <c r="E470" s="40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5"/>
      <c r="C471" s="45"/>
      <c r="D471" s="40"/>
      <c r="E471" s="40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5"/>
      <c r="C472" s="45"/>
      <c r="D472" s="40"/>
      <c r="E472" s="40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5"/>
      <c r="C473" s="45"/>
      <c r="D473" s="40"/>
      <c r="E473" s="40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5"/>
      <c r="C474" s="45"/>
      <c r="D474" s="40"/>
      <c r="E474" s="40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5"/>
      <c r="C475" s="45"/>
      <c r="D475" s="40"/>
      <c r="E475" s="40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5"/>
      <c r="C476" s="45"/>
      <c r="D476" s="40"/>
      <c r="E476" s="40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5"/>
      <c r="C477" s="45"/>
      <c r="D477" s="40"/>
      <c r="E477" s="40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5"/>
      <c r="C478" s="45"/>
      <c r="D478" s="40"/>
      <c r="E478" s="40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5"/>
      <c r="C479" s="45"/>
      <c r="D479" s="40"/>
      <c r="E479" s="40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5"/>
      <c r="C480" s="45"/>
      <c r="D480" s="40"/>
      <c r="E480" s="40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5"/>
      <c r="C481" s="45"/>
      <c r="D481" s="40"/>
      <c r="E481" s="40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5"/>
      <c r="C482" s="45"/>
      <c r="D482" s="40"/>
      <c r="E482" s="40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5"/>
      <c r="C483" s="45"/>
      <c r="D483" s="40"/>
      <c r="E483" s="40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5"/>
      <c r="C484" s="45"/>
      <c r="D484" s="40"/>
      <c r="E484" s="40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5"/>
      <c r="C485" s="45"/>
      <c r="D485" s="40"/>
      <c r="E485" s="40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5"/>
      <c r="C486" s="45"/>
      <c r="D486" s="40"/>
      <c r="E486" s="40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5"/>
      <c r="C487" s="45"/>
      <c r="D487" s="40"/>
      <c r="E487" s="40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5"/>
      <c r="C488" s="45"/>
      <c r="D488" s="40"/>
      <c r="E488" s="40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5"/>
      <c r="C489" s="45"/>
      <c r="D489" s="40"/>
      <c r="E489" s="40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5"/>
      <c r="C490" s="45"/>
      <c r="D490" s="40"/>
      <c r="E490" s="40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5"/>
      <c r="C491" s="45"/>
      <c r="D491" s="40"/>
      <c r="E491" s="40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5"/>
      <c r="C492" s="45"/>
      <c r="D492" s="40"/>
      <c r="E492" s="40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5"/>
      <c r="C493" s="45"/>
      <c r="D493" s="40"/>
      <c r="E493" s="40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5"/>
      <c r="C494" s="45"/>
      <c r="D494" s="40"/>
      <c r="E494" s="40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5"/>
      <c r="C495" s="45"/>
      <c r="D495" s="40"/>
      <c r="E495" s="40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5"/>
      <c r="C496" s="45"/>
      <c r="D496" s="40"/>
      <c r="E496" s="40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5"/>
      <c r="C497" s="45"/>
      <c r="D497" s="40"/>
      <c r="E497" s="40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5"/>
      <c r="C498" s="45"/>
      <c r="D498" s="40"/>
      <c r="E498" s="40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5"/>
      <c r="C499" s="45"/>
      <c r="D499" s="40"/>
      <c r="E499" s="40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5"/>
      <c r="C500" s="45"/>
      <c r="D500" s="40"/>
      <c r="E500" s="40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5"/>
      <c r="C501" s="45"/>
      <c r="D501" s="40"/>
      <c r="E501" s="40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5"/>
      <c r="C502" s="45"/>
      <c r="D502" s="40"/>
      <c r="E502" s="40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5"/>
      <c r="C503" s="45"/>
      <c r="D503" s="40"/>
      <c r="E503" s="40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5"/>
      <c r="C504" s="45"/>
      <c r="D504" s="40"/>
      <c r="E504" s="40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5"/>
      <c r="C505" s="45"/>
      <c r="D505" s="40"/>
      <c r="E505" s="40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5"/>
      <c r="C506" s="45"/>
      <c r="D506" s="40"/>
      <c r="E506" s="40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5"/>
      <c r="C507" s="45"/>
      <c r="D507" s="40"/>
      <c r="E507" s="40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5"/>
      <c r="C508" s="45"/>
      <c r="D508" s="40"/>
      <c r="E508" s="40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5"/>
      <c r="C509" s="45"/>
      <c r="D509" s="40"/>
      <c r="E509" s="40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5"/>
      <c r="C510" s="45"/>
      <c r="D510" s="40"/>
      <c r="E510" s="40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5"/>
      <c r="C511" s="45"/>
      <c r="D511" s="40"/>
      <c r="E511" s="40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5"/>
      <c r="C512" s="45"/>
      <c r="D512" s="40"/>
      <c r="E512" s="40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5"/>
      <c r="C513" s="45"/>
      <c r="D513" s="40"/>
      <c r="E513" s="40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5"/>
      <c r="C514" s="45"/>
      <c r="D514" s="40"/>
      <c r="E514" s="40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5"/>
      <c r="C515" s="45"/>
      <c r="D515" s="40"/>
      <c r="E515" s="40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5"/>
      <c r="C516" s="45"/>
      <c r="D516" s="40"/>
      <c r="E516" s="40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5"/>
      <c r="C517" s="45"/>
      <c r="D517" s="40"/>
      <c r="E517" s="40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5"/>
      <c r="C518" s="45"/>
      <c r="D518" s="40"/>
      <c r="E518" s="40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5"/>
      <c r="C519" s="45"/>
      <c r="D519" s="40"/>
      <c r="E519" s="40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5"/>
      <c r="C520" s="45"/>
      <c r="D520" s="40"/>
      <c r="E520" s="40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5"/>
      <c r="C521" s="45"/>
      <c r="D521" s="40"/>
      <c r="E521" s="40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5"/>
      <c r="C522" s="45"/>
      <c r="D522" s="40"/>
      <c r="E522" s="40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5"/>
      <c r="C523" s="45"/>
      <c r="D523" s="40"/>
      <c r="E523" s="40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5"/>
      <c r="C524" s="45"/>
      <c r="D524" s="40"/>
      <c r="E524" s="40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5"/>
      <c r="C525" s="45"/>
      <c r="D525" s="40"/>
      <c r="E525" s="40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5"/>
      <c r="C526" s="45"/>
      <c r="D526" s="40"/>
      <c r="E526" s="40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5"/>
      <c r="C527" s="45"/>
      <c r="D527" s="40"/>
      <c r="E527" s="40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5"/>
      <c r="C528" s="45"/>
      <c r="D528" s="40"/>
      <c r="E528" s="40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5"/>
      <c r="C529" s="45"/>
      <c r="D529" s="40"/>
      <c r="E529" s="40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5"/>
      <c r="C530" s="45"/>
      <c r="D530" s="40"/>
      <c r="E530" s="40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5"/>
      <c r="C531" s="45"/>
      <c r="D531" s="40"/>
      <c r="E531" s="40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5"/>
      <c r="C532" s="45"/>
      <c r="D532" s="40"/>
      <c r="E532" s="40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5"/>
      <c r="C533" s="45"/>
      <c r="D533" s="40"/>
      <c r="E533" s="40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5"/>
      <c r="C534" s="45"/>
      <c r="D534" s="40"/>
      <c r="E534" s="40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5"/>
      <c r="C535" s="45"/>
      <c r="D535" s="40"/>
      <c r="E535" s="40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5"/>
      <c r="C536" s="45"/>
      <c r="D536" s="40"/>
      <c r="E536" s="40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5"/>
      <c r="C537" s="45"/>
      <c r="D537" s="40"/>
      <c r="E537" s="40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5"/>
      <c r="C538" s="45"/>
      <c r="D538" s="40"/>
      <c r="E538" s="40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5"/>
      <c r="C539" s="45"/>
      <c r="D539" s="40"/>
      <c r="E539" s="40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5"/>
      <c r="C540" s="45"/>
      <c r="D540" s="40"/>
      <c r="E540" s="40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5"/>
      <c r="C541" s="45"/>
      <c r="D541" s="40"/>
      <c r="E541" s="40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5"/>
      <c r="C542" s="45"/>
      <c r="D542" s="40"/>
      <c r="E542" s="40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5"/>
      <c r="C543" s="45"/>
      <c r="D543" s="40"/>
      <c r="E543" s="40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5"/>
      <c r="C544" s="45"/>
      <c r="D544" s="40"/>
      <c r="E544" s="40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5"/>
      <c r="C545" s="45"/>
      <c r="D545" s="40"/>
      <c r="E545" s="40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5"/>
      <c r="C546" s="45"/>
      <c r="D546" s="40"/>
      <c r="E546" s="40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5"/>
      <c r="C547" s="45"/>
      <c r="D547" s="40"/>
      <c r="E547" s="40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5"/>
      <c r="C548" s="45"/>
      <c r="D548" s="40"/>
      <c r="E548" s="40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5"/>
      <c r="C549" s="45"/>
      <c r="D549" s="40"/>
      <c r="E549" s="40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5"/>
      <c r="C550" s="45"/>
      <c r="D550" s="40"/>
      <c r="E550" s="40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5"/>
      <c r="C551" s="45"/>
      <c r="D551" s="40"/>
      <c r="E551" s="40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5"/>
      <c r="C552" s="45"/>
      <c r="D552" s="40"/>
      <c r="E552" s="40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5"/>
      <c r="C553" s="45"/>
      <c r="D553" s="40"/>
      <c r="E553" s="40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5"/>
      <c r="C554" s="45"/>
      <c r="D554" s="40"/>
      <c r="E554" s="40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5"/>
      <c r="C555" s="45"/>
      <c r="D555" s="40"/>
      <c r="E555" s="40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5"/>
      <c r="C556" s="45"/>
      <c r="D556" s="40"/>
      <c r="E556" s="40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5"/>
      <c r="C557" s="45"/>
      <c r="D557" s="40"/>
      <c r="E557" s="40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5"/>
      <c r="C558" s="45"/>
      <c r="D558" s="40"/>
      <c r="E558" s="40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5"/>
      <c r="C559" s="45"/>
      <c r="D559" s="40"/>
      <c r="E559" s="40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5"/>
      <c r="C560" s="45"/>
      <c r="D560" s="40"/>
      <c r="E560" s="40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5"/>
      <c r="C561" s="45"/>
      <c r="D561" s="40"/>
      <c r="E561" s="40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5"/>
      <c r="C562" s="45"/>
      <c r="D562" s="40"/>
      <c r="E562" s="40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5"/>
      <c r="C563" s="45"/>
      <c r="D563" s="40"/>
      <c r="E563" s="40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5"/>
      <c r="C564" s="45"/>
      <c r="D564" s="40"/>
      <c r="E564" s="40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5"/>
      <c r="C565" s="45"/>
      <c r="D565" s="40"/>
      <c r="E565" s="40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5"/>
      <c r="C566" s="45"/>
      <c r="D566" s="40"/>
      <c r="E566" s="40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5"/>
      <c r="C567" s="45"/>
      <c r="D567" s="40"/>
      <c r="E567" s="40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5"/>
      <c r="C568" s="45"/>
      <c r="D568" s="40"/>
      <c r="E568" s="40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5"/>
      <c r="C569" s="45"/>
      <c r="D569" s="40"/>
      <c r="E569" s="40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5"/>
      <c r="C570" s="45"/>
      <c r="D570" s="40"/>
      <c r="E570" s="40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5"/>
      <c r="C571" s="45"/>
      <c r="D571" s="40"/>
      <c r="E571" s="40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5"/>
      <c r="C572" s="45"/>
      <c r="D572" s="40"/>
      <c r="E572" s="40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5"/>
      <c r="C573" s="45"/>
      <c r="D573" s="40"/>
      <c r="E573" s="40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5"/>
      <c r="C574" s="45"/>
      <c r="D574" s="40"/>
      <c r="E574" s="40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5"/>
      <c r="C575" s="45"/>
      <c r="D575" s="40"/>
      <c r="E575" s="40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5"/>
      <c r="C576" s="45"/>
      <c r="D576" s="40"/>
      <c r="E576" s="40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5"/>
      <c r="C577" s="45"/>
      <c r="D577" s="40"/>
      <c r="E577" s="40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5"/>
      <c r="C578" s="45"/>
      <c r="D578" s="40"/>
      <c r="E578" s="40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5"/>
      <c r="C579" s="45"/>
      <c r="D579" s="40"/>
      <c r="E579" s="40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5"/>
      <c r="C580" s="45"/>
      <c r="D580" s="40"/>
      <c r="E580" s="40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5"/>
      <c r="C581" s="45"/>
      <c r="D581" s="40"/>
      <c r="E581" s="40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5"/>
      <c r="C582" s="45"/>
      <c r="D582" s="40"/>
      <c r="E582" s="40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5"/>
      <c r="C583" s="45"/>
      <c r="D583" s="40"/>
      <c r="E583" s="40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5"/>
      <c r="C584" s="45"/>
      <c r="D584" s="40"/>
      <c r="E584" s="40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5"/>
      <c r="C585" s="45"/>
      <c r="D585" s="40"/>
      <c r="E585" s="40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5"/>
      <c r="C586" s="45"/>
      <c r="D586" s="40"/>
      <c r="E586" s="40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5"/>
      <c r="C587" s="45"/>
      <c r="D587" s="40"/>
      <c r="E587" s="40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5"/>
      <c r="C588" s="45"/>
      <c r="D588" s="40"/>
      <c r="E588" s="40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5"/>
      <c r="C589" s="45"/>
      <c r="D589" s="40"/>
      <c r="E589" s="40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5"/>
      <c r="C590" s="45"/>
      <c r="D590" s="40"/>
      <c r="E590" s="40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5"/>
      <c r="C591" s="45"/>
      <c r="D591" s="40"/>
      <c r="E591" s="40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5"/>
      <c r="C592" s="45"/>
      <c r="D592" s="40"/>
      <c r="E592" s="40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5"/>
      <c r="C593" s="45"/>
      <c r="D593" s="40"/>
      <c r="E593" s="40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5"/>
      <c r="C594" s="45"/>
      <c r="D594" s="40"/>
      <c r="E594" s="40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5"/>
      <c r="C595" s="45"/>
      <c r="D595" s="40"/>
      <c r="E595" s="40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5"/>
      <c r="C596" s="45"/>
      <c r="D596" s="40"/>
      <c r="E596" s="40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5"/>
      <c r="C597" s="45"/>
      <c r="D597" s="40"/>
      <c r="E597" s="40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5"/>
      <c r="C598" s="45"/>
      <c r="D598" s="40"/>
      <c r="E598" s="40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5"/>
      <c r="C599" s="45"/>
      <c r="D599" s="40"/>
      <c r="E599" s="40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5"/>
      <c r="C600" s="45"/>
      <c r="D600" s="40"/>
      <c r="E600" s="40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5"/>
      <c r="C601" s="45"/>
      <c r="D601" s="40"/>
      <c r="E601" s="40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5"/>
      <c r="C602" s="45"/>
      <c r="D602" s="40"/>
      <c r="E602" s="40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5"/>
      <c r="C603" s="45"/>
      <c r="D603" s="40"/>
      <c r="E603" s="40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5"/>
      <c r="C604" s="45"/>
      <c r="D604" s="40"/>
      <c r="E604" s="40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5"/>
      <c r="C605" s="45"/>
      <c r="D605" s="40"/>
      <c r="E605" s="40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5"/>
      <c r="C606" s="45"/>
      <c r="D606" s="40"/>
      <c r="E606" s="40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5"/>
      <c r="C607" s="45"/>
      <c r="D607" s="40"/>
      <c r="E607" s="40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5"/>
      <c r="C608" s="45"/>
      <c r="D608" s="40"/>
      <c r="E608" s="40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5"/>
      <c r="C609" s="45"/>
      <c r="D609" s="40"/>
      <c r="E609" s="40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5"/>
      <c r="C610" s="45"/>
      <c r="D610" s="40"/>
      <c r="E610" s="40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5"/>
      <c r="C611" s="45"/>
      <c r="D611" s="40"/>
      <c r="E611" s="40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5"/>
      <c r="C612" s="45"/>
      <c r="D612" s="40"/>
      <c r="E612" s="40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5"/>
      <c r="C613" s="45"/>
      <c r="D613" s="40"/>
      <c r="E613" s="40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5"/>
      <c r="C614" s="45"/>
      <c r="D614" s="40"/>
      <c r="E614" s="40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5"/>
      <c r="C615" s="45"/>
      <c r="D615" s="40"/>
      <c r="E615" s="40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5"/>
      <c r="C616" s="45"/>
      <c r="D616" s="40"/>
      <c r="E616" s="40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5"/>
      <c r="C617" s="45"/>
      <c r="D617" s="40"/>
      <c r="E617" s="40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5"/>
      <c r="C618" s="45"/>
      <c r="D618" s="40"/>
      <c r="E618" s="40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5"/>
      <c r="C619" s="45"/>
      <c r="D619" s="40"/>
      <c r="E619" s="40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5"/>
      <c r="C620" s="45"/>
      <c r="D620" s="40"/>
      <c r="E620" s="40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5"/>
      <c r="C621" s="45"/>
      <c r="D621" s="40"/>
      <c r="E621" s="40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5"/>
      <c r="C622" s="45"/>
      <c r="D622" s="40"/>
      <c r="E622" s="40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5"/>
      <c r="C623" s="45"/>
      <c r="D623" s="40"/>
      <c r="E623" s="40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5"/>
      <c r="C624" s="45"/>
      <c r="D624" s="40"/>
      <c r="E624" s="40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5"/>
      <c r="C625" s="45"/>
      <c r="D625" s="40"/>
      <c r="E625" s="40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5"/>
      <c r="C626" s="45"/>
      <c r="D626" s="40"/>
      <c r="E626" s="40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5"/>
      <c r="C627" s="45"/>
      <c r="D627" s="40"/>
      <c r="E627" s="40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5"/>
      <c r="C628" s="45"/>
      <c r="D628" s="40"/>
      <c r="E628" s="40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5"/>
      <c r="C629" s="45"/>
      <c r="D629" s="40"/>
      <c r="E629" s="40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5"/>
      <c r="C630" s="45"/>
      <c r="D630" s="40"/>
      <c r="E630" s="40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5"/>
      <c r="C631" s="45"/>
      <c r="D631" s="40"/>
      <c r="E631" s="40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5"/>
      <c r="C632" s="45"/>
      <c r="D632" s="40"/>
      <c r="E632" s="40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5"/>
      <c r="C633" s="45"/>
      <c r="D633" s="40"/>
      <c r="E633" s="40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5"/>
      <c r="C634" s="45"/>
      <c r="D634" s="40"/>
      <c r="E634" s="40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5"/>
      <c r="C635" s="45"/>
      <c r="D635" s="40"/>
      <c r="E635" s="40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5"/>
      <c r="C636" s="45"/>
      <c r="D636" s="40"/>
      <c r="E636" s="40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5"/>
      <c r="C637" s="45"/>
      <c r="D637" s="40"/>
      <c r="E637" s="40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5"/>
      <c r="C638" s="45"/>
      <c r="D638" s="40"/>
      <c r="E638" s="40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5"/>
      <c r="C639" s="45"/>
      <c r="D639" s="40"/>
      <c r="E639" s="40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5"/>
      <c r="C640" s="45"/>
      <c r="D640" s="40"/>
      <c r="E640" s="40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5"/>
      <c r="C641" s="45"/>
      <c r="D641" s="40"/>
      <c r="E641" s="40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5"/>
      <c r="C642" s="45"/>
      <c r="D642" s="40"/>
      <c r="E642" s="40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5"/>
      <c r="C643" s="45"/>
      <c r="D643" s="40"/>
      <c r="E643" s="40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5"/>
      <c r="C644" s="45"/>
      <c r="D644" s="40"/>
      <c r="E644" s="40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5"/>
      <c r="C645" s="45"/>
      <c r="D645" s="40"/>
      <c r="E645" s="40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5"/>
      <c r="C646" s="45"/>
      <c r="D646" s="40"/>
      <c r="E646" s="40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5"/>
      <c r="C647" s="45"/>
      <c r="D647" s="40"/>
      <c r="E647" s="40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5"/>
      <c r="C648" s="45"/>
      <c r="D648" s="40"/>
      <c r="E648" s="40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5"/>
      <c r="C649" s="45"/>
      <c r="D649" s="40"/>
      <c r="E649" s="40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5"/>
      <c r="C650" s="45"/>
      <c r="D650" s="40"/>
      <c r="E650" s="40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5"/>
      <c r="C651" s="45"/>
      <c r="D651" s="40"/>
      <c r="E651" s="40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5"/>
      <c r="C652" s="45"/>
      <c r="D652" s="40"/>
      <c r="E652" s="40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5"/>
      <c r="C653" s="45"/>
      <c r="D653" s="40"/>
      <c r="E653" s="40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5"/>
      <c r="C654" s="45"/>
      <c r="D654" s="40"/>
      <c r="E654" s="40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5"/>
      <c r="C655" s="45"/>
      <c r="D655" s="40"/>
      <c r="E655" s="40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5"/>
      <c r="C656" s="45"/>
      <c r="D656" s="40"/>
      <c r="E656" s="40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5"/>
      <c r="C657" s="45"/>
      <c r="D657" s="40"/>
      <c r="E657" s="40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5"/>
      <c r="C658" s="45"/>
      <c r="D658" s="40"/>
      <c r="E658" s="40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5"/>
      <c r="C659" s="45"/>
      <c r="D659" s="40"/>
      <c r="E659" s="40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5"/>
      <c r="C660" s="45"/>
      <c r="D660" s="40"/>
      <c r="E660" s="40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5"/>
      <c r="C661" s="45"/>
      <c r="D661" s="40"/>
      <c r="E661" s="40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5"/>
      <c r="C662" s="45"/>
      <c r="D662" s="40"/>
      <c r="E662" s="40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5"/>
      <c r="C663" s="45"/>
      <c r="D663" s="40"/>
      <c r="E663" s="40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5"/>
      <c r="C664" s="45"/>
      <c r="D664" s="40"/>
      <c r="E664" s="40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5"/>
      <c r="C665" s="45"/>
      <c r="D665" s="40"/>
      <c r="E665" s="40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5"/>
      <c r="C666" s="45"/>
      <c r="D666" s="40"/>
      <c r="E666" s="40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5"/>
      <c r="C667" s="45"/>
      <c r="D667" s="40"/>
      <c r="E667" s="40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5"/>
      <c r="C668" s="45"/>
      <c r="D668" s="40"/>
      <c r="E668" s="40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5"/>
      <c r="C669" s="45"/>
      <c r="D669" s="40"/>
      <c r="E669" s="40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5"/>
      <c r="C670" s="45"/>
      <c r="D670" s="40"/>
      <c r="E670" s="40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5"/>
      <c r="C671" s="45"/>
      <c r="D671" s="40"/>
      <c r="E671" s="40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5"/>
      <c r="C672" s="45"/>
      <c r="D672" s="40"/>
      <c r="E672" s="40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5"/>
      <c r="C673" s="45"/>
      <c r="D673" s="40"/>
      <c r="E673" s="40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5"/>
      <c r="C674" s="45"/>
      <c r="D674" s="40"/>
      <c r="E674" s="40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5"/>
      <c r="C675" s="45"/>
      <c r="D675" s="40"/>
      <c r="E675" s="40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5"/>
      <c r="C676" s="45"/>
      <c r="D676" s="40"/>
      <c r="E676" s="40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5"/>
      <c r="C677" s="45"/>
      <c r="D677" s="40"/>
      <c r="E677" s="40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5"/>
      <c r="C678" s="45"/>
      <c r="D678" s="40"/>
      <c r="E678" s="40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5"/>
      <c r="C679" s="45"/>
      <c r="D679" s="40"/>
      <c r="E679" s="40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5"/>
      <c r="C680" s="45"/>
      <c r="D680" s="40"/>
      <c r="E680" s="40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5"/>
      <c r="C681" s="45"/>
      <c r="D681" s="40"/>
      <c r="E681" s="40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5"/>
      <c r="C682" s="45"/>
      <c r="D682" s="40"/>
      <c r="E682" s="40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5"/>
      <c r="C683" s="45"/>
      <c r="D683" s="40"/>
      <c r="E683" s="40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5"/>
      <c r="C684" s="45"/>
      <c r="D684" s="40"/>
      <c r="E684" s="40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5"/>
      <c r="C685" s="45"/>
      <c r="D685" s="40"/>
      <c r="E685" s="40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5"/>
      <c r="C686" s="45"/>
      <c r="D686" s="40"/>
      <c r="E686" s="40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5"/>
      <c r="C687" s="45"/>
      <c r="D687" s="40"/>
      <c r="E687" s="40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5"/>
      <c r="C688" s="45"/>
      <c r="D688" s="40"/>
      <c r="E688" s="40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5"/>
      <c r="C689" s="45"/>
      <c r="D689" s="40"/>
      <c r="E689" s="40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5"/>
      <c r="C690" s="45"/>
      <c r="D690" s="40"/>
      <c r="E690" s="40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5"/>
      <c r="C691" s="45"/>
      <c r="D691" s="40"/>
      <c r="E691" s="40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5"/>
      <c r="C692" s="45"/>
      <c r="D692" s="40"/>
      <c r="E692" s="40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5"/>
      <c r="C693" s="45"/>
      <c r="D693" s="40"/>
      <c r="E693" s="40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5"/>
      <c r="C694" s="45"/>
      <c r="D694" s="40"/>
      <c r="E694" s="40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5"/>
      <c r="C695" s="45"/>
      <c r="D695" s="40"/>
      <c r="E695" s="40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5"/>
      <c r="C696" s="45"/>
      <c r="D696" s="40"/>
      <c r="E696" s="40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5"/>
      <c r="C697" s="45"/>
      <c r="D697" s="40"/>
      <c r="E697" s="40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5"/>
      <c r="C698" s="45"/>
      <c r="D698" s="40"/>
      <c r="E698" s="40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5"/>
      <c r="C699" s="45"/>
      <c r="D699" s="40"/>
      <c r="E699" s="40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5"/>
      <c r="C700" s="45"/>
      <c r="D700" s="40"/>
      <c r="E700" s="40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5"/>
      <c r="C701" s="45"/>
      <c r="D701" s="40"/>
      <c r="E701" s="40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5"/>
      <c r="C702" s="45"/>
      <c r="D702" s="40"/>
      <c r="E702" s="40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5"/>
      <c r="C703" s="45"/>
      <c r="D703" s="40"/>
      <c r="E703" s="40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5"/>
      <c r="C704" s="45"/>
      <c r="D704" s="40"/>
      <c r="E704" s="40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5"/>
      <c r="C705" s="45"/>
      <c r="D705" s="40"/>
      <c r="E705" s="40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5"/>
      <c r="C706" s="45"/>
      <c r="D706" s="40"/>
      <c r="E706" s="40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5"/>
      <c r="C707" s="45"/>
      <c r="D707" s="40"/>
      <c r="E707" s="40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5"/>
      <c r="C708" s="45"/>
      <c r="D708" s="40"/>
      <c r="E708" s="40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5"/>
      <c r="C709" s="45"/>
      <c r="D709" s="40"/>
      <c r="E709" s="40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5"/>
      <c r="C710" s="45"/>
      <c r="D710" s="40"/>
      <c r="E710" s="40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5"/>
      <c r="C711" s="45"/>
      <c r="D711" s="40"/>
      <c r="E711" s="40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5"/>
      <c r="C712" s="45"/>
      <c r="D712" s="40"/>
      <c r="E712" s="40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5"/>
      <c r="C713" s="45"/>
      <c r="D713" s="40"/>
      <c r="E713" s="40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5"/>
      <c r="C714" s="45"/>
      <c r="D714" s="40"/>
      <c r="E714" s="40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5"/>
      <c r="C715" s="45"/>
      <c r="D715" s="40"/>
      <c r="E715" s="40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5"/>
      <c r="C716" s="45"/>
      <c r="D716" s="40"/>
      <c r="E716" s="40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5"/>
      <c r="C717" s="45"/>
      <c r="D717" s="40"/>
      <c r="E717" s="40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5"/>
      <c r="C718" s="45"/>
      <c r="D718" s="40"/>
      <c r="E718" s="40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5"/>
      <c r="C719" s="45"/>
      <c r="D719" s="40"/>
      <c r="E719" s="40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5"/>
      <c r="C720" s="45"/>
      <c r="D720" s="40"/>
      <c r="E720" s="40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5"/>
      <c r="C721" s="45"/>
      <c r="D721" s="40"/>
      <c r="E721" s="40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5"/>
      <c r="C722" s="45"/>
      <c r="D722" s="40"/>
      <c r="E722" s="40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5"/>
      <c r="C723" s="45"/>
      <c r="D723" s="40"/>
      <c r="E723" s="40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5"/>
      <c r="C724" s="45"/>
      <c r="D724" s="40"/>
      <c r="E724" s="40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5"/>
      <c r="C725" s="45"/>
      <c r="D725" s="40"/>
      <c r="E725" s="40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5"/>
      <c r="C726" s="45"/>
      <c r="D726" s="40"/>
      <c r="E726" s="40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5"/>
      <c r="C727" s="45"/>
      <c r="D727" s="40"/>
      <c r="E727" s="40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5"/>
      <c r="C728" s="45"/>
      <c r="D728" s="40"/>
      <c r="E728" s="40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5"/>
      <c r="C729" s="45"/>
      <c r="D729" s="40"/>
      <c r="E729" s="40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5"/>
      <c r="C730" s="45"/>
      <c r="D730" s="40"/>
      <c r="E730" s="40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5"/>
      <c r="C731" s="45"/>
      <c r="D731" s="40"/>
      <c r="E731" s="40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5"/>
      <c r="C732" s="45"/>
      <c r="D732" s="40"/>
      <c r="E732" s="40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5"/>
      <c r="C733" s="45"/>
      <c r="D733" s="40"/>
      <c r="E733" s="40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5"/>
      <c r="C734" s="45"/>
      <c r="D734" s="40"/>
      <c r="E734" s="40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5"/>
      <c r="C735" s="45"/>
      <c r="D735" s="40"/>
      <c r="E735" s="40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5"/>
      <c r="C736" s="45"/>
      <c r="D736" s="40"/>
      <c r="E736" s="40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5"/>
      <c r="C737" s="45"/>
      <c r="D737" s="40"/>
      <c r="E737" s="40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5"/>
      <c r="C738" s="45"/>
      <c r="D738" s="40"/>
      <c r="E738" s="40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5"/>
      <c r="C739" s="45"/>
      <c r="D739" s="40"/>
      <c r="E739" s="40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5"/>
      <c r="C740" s="45"/>
      <c r="D740" s="40"/>
      <c r="E740" s="40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5"/>
      <c r="C741" s="45"/>
      <c r="D741" s="40"/>
      <c r="E741" s="40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5"/>
      <c r="C742" s="45"/>
      <c r="D742" s="40"/>
      <c r="E742" s="40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5"/>
      <c r="C743" s="45"/>
      <c r="D743" s="40"/>
      <c r="E743" s="40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5"/>
      <c r="C744" s="45"/>
      <c r="D744" s="40"/>
      <c r="E744" s="40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5"/>
      <c r="C745" s="45"/>
      <c r="D745" s="40"/>
      <c r="E745" s="40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5"/>
      <c r="C746" s="45"/>
      <c r="D746" s="40"/>
      <c r="E746" s="40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5"/>
      <c r="C747" s="45"/>
      <c r="D747" s="40"/>
      <c r="E747" s="40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5"/>
      <c r="C748" s="45"/>
      <c r="D748" s="40"/>
      <c r="E748" s="40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5"/>
      <c r="C749" s="45"/>
      <c r="D749" s="40"/>
      <c r="E749" s="40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5"/>
      <c r="C750" s="45"/>
      <c r="D750" s="40"/>
      <c r="E750" s="40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5"/>
      <c r="C751" s="45"/>
      <c r="D751" s="40"/>
      <c r="E751" s="40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5"/>
      <c r="C752" s="45"/>
      <c r="D752" s="40"/>
      <c r="E752" s="40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5"/>
      <c r="C753" s="45"/>
      <c r="D753" s="40"/>
      <c r="E753" s="40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5"/>
      <c r="C754" s="45"/>
      <c r="D754" s="40"/>
      <c r="E754" s="40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5"/>
      <c r="C755" s="45"/>
      <c r="D755" s="40"/>
      <c r="E755" s="40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5"/>
      <c r="C756" s="45"/>
      <c r="D756" s="40"/>
      <c r="E756" s="40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5"/>
      <c r="C757" s="45"/>
      <c r="D757" s="40"/>
      <c r="E757" s="40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5"/>
      <c r="C758" s="45"/>
      <c r="D758" s="40"/>
      <c r="E758" s="40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5"/>
      <c r="C759" s="45"/>
      <c r="D759" s="40"/>
      <c r="E759" s="40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5"/>
      <c r="C760" s="45"/>
      <c r="D760" s="40"/>
      <c r="E760" s="40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5"/>
      <c r="C761" s="45"/>
      <c r="D761" s="40"/>
      <c r="E761" s="40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5"/>
      <c r="C762" s="45"/>
      <c r="D762" s="40"/>
      <c r="E762" s="40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5"/>
      <c r="C763" s="45"/>
      <c r="D763" s="40"/>
      <c r="E763" s="40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5"/>
      <c r="C764" s="45"/>
      <c r="D764" s="40"/>
      <c r="E764" s="40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5"/>
      <c r="C765" s="45"/>
      <c r="D765" s="40"/>
      <c r="E765" s="40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5"/>
      <c r="C766" s="45"/>
      <c r="D766" s="40"/>
      <c r="E766" s="40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5"/>
      <c r="C767" s="45"/>
      <c r="D767" s="40"/>
      <c r="E767" s="40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5"/>
      <c r="C768" s="45"/>
      <c r="D768" s="40"/>
      <c r="E768" s="40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5"/>
      <c r="C769" s="45"/>
      <c r="D769" s="40"/>
      <c r="E769" s="40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5"/>
      <c r="C770" s="45"/>
      <c r="D770" s="40"/>
      <c r="E770" s="40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5"/>
      <c r="C771" s="45"/>
      <c r="D771" s="40"/>
      <c r="E771" s="40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5"/>
      <c r="C772" s="45"/>
      <c r="D772" s="40"/>
      <c r="E772" s="40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5"/>
      <c r="C773" s="45"/>
      <c r="D773" s="40"/>
      <c r="E773" s="40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5"/>
      <c r="C774" s="45"/>
      <c r="D774" s="40"/>
      <c r="E774" s="40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5"/>
      <c r="C775" s="45"/>
      <c r="D775" s="40"/>
      <c r="E775" s="40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5"/>
      <c r="C776" s="45"/>
      <c r="D776" s="40"/>
      <c r="E776" s="40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5"/>
      <c r="C777" s="45"/>
      <c r="D777" s="40"/>
      <c r="E777" s="40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5"/>
      <c r="C778" s="45"/>
      <c r="D778" s="40"/>
      <c r="E778" s="40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5"/>
      <c r="C779" s="45"/>
      <c r="D779" s="40"/>
      <c r="E779" s="40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5"/>
      <c r="C780" s="45"/>
      <c r="D780" s="40"/>
      <c r="E780" s="40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5"/>
      <c r="C781" s="45"/>
      <c r="D781" s="40"/>
      <c r="E781" s="40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5"/>
      <c r="C782" s="45"/>
      <c r="D782" s="40"/>
      <c r="E782" s="40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5"/>
      <c r="C783" s="45"/>
      <c r="D783" s="40"/>
      <c r="E783" s="40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5"/>
      <c r="C784" s="45"/>
      <c r="D784" s="40"/>
      <c r="E784" s="40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5"/>
      <c r="C785" s="45"/>
      <c r="D785" s="40"/>
      <c r="E785" s="40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5"/>
      <c r="C786" s="45"/>
      <c r="D786" s="40"/>
      <c r="E786" s="40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5"/>
      <c r="C787" s="45"/>
      <c r="D787" s="40"/>
      <c r="E787" s="40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5"/>
      <c r="C788" s="45"/>
      <c r="D788" s="40"/>
      <c r="E788" s="40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5"/>
      <c r="C789" s="45"/>
      <c r="D789" s="40"/>
      <c r="E789" s="40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5"/>
      <c r="C790" s="45"/>
      <c r="D790" s="40"/>
      <c r="E790" s="40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5"/>
      <c r="C791" s="45"/>
      <c r="D791" s="40"/>
      <c r="E791" s="40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5"/>
      <c r="C792" s="45"/>
      <c r="D792" s="40"/>
      <c r="E792" s="40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5"/>
      <c r="C793" s="45"/>
      <c r="D793" s="40"/>
      <c r="E793" s="40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5"/>
      <c r="C794" s="45"/>
      <c r="D794" s="40"/>
      <c r="E794" s="40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5"/>
      <c r="C795" s="45"/>
      <c r="D795" s="40"/>
      <c r="E795" s="40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5"/>
      <c r="C796" s="45"/>
      <c r="D796" s="40"/>
      <c r="E796" s="40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5"/>
      <c r="C797" s="45"/>
      <c r="D797" s="40"/>
      <c r="E797" s="40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5"/>
      <c r="C798" s="45"/>
      <c r="D798" s="40"/>
      <c r="E798" s="40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5"/>
      <c r="C799" s="45"/>
      <c r="D799" s="40"/>
      <c r="E799" s="40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5"/>
      <c r="C800" s="45"/>
      <c r="D800" s="40"/>
      <c r="E800" s="40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5"/>
      <c r="C801" s="45"/>
      <c r="D801" s="40"/>
      <c r="E801" s="40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5"/>
      <c r="C802" s="45"/>
      <c r="D802" s="40"/>
      <c r="E802" s="40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5"/>
      <c r="C803" s="45"/>
      <c r="D803" s="40"/>
      <c r="E803" s="40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5"/>
      <c r="C804" s="45"/>
      <c r="D804" s="40"/>
      <c r="E804" s="40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5"/>
      <c r="C805" s="45"/>
      <c r="D805" s="40"/>
      <c r="E805" s="40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5"/>
      <c r="C806" s="45"/>
      <c r="D806" s="40"/>
      <c r="E806" s="40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5"/>
      <c r="C807" s="45"/>
      <c r="D807" s="40"/>
      <c r="E807" s="40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5"/>
      <c r="C808" s="45"/>
      <c r="D808" s="40"/>
      <c r="E808" s="40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5"/>
      <c r="C809" s="45"/>
      <c r="D809" s="40"/>
      <c r="E809" s="40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5"/>
      <c r="C810" s="45"/>
      <c r="D810" s="40"/>
      <c r="E810" s="40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5"/>
      <c r="C811" s="45"/>
      <c r="D811" s="40"/>
      <c r="E811" s="40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5"/>
      <c r="C812" s="45"/>
      <c r="D812" s="40"/>
      <c r="E812" s="40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5"/>
      <c r="C813" s="45"/>
      <c r="D813" s="40"/>
      <c r="E813" s="40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5"/>
      <c r="C814" s="45"/>
      <c r="D814" s="40"/>
      <c r="E814" s="40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5"/>
      <c r="C815" s="45"/>
      <c r="D815" s="40"/>
      <c r="E815" s="40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5"/>
      <c r="C816" s="45"/>
      <c r="D816" s="40"/>
      <c r="E816" s="40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5"/>
      <c r="C817" s="45"/>
      <c r="D817" s="40"/>
      <c r="E817" s="40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5"/>
      <c r="C818" s="45"/>
      <c r="D818" s="40"/>
      <c r="E818" s="40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5"/>
      <c r="C819" s="45"/>
      <c r="D819" s="40"/>
      <c r="E819" s="40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5"/>
      <c r="C820" s="45"/>
      <c r="D820" s="40"/>
      <c r="E820" s="40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5"/>
      <c r="C821" s="45"/>
      <c r="D821" s="40"/>
      <c r="E821" s="40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5"/>
      <c r="C822" s="45"/>
      <c r="D822" s="40"/>
      <c r="E822" s="40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5"/>
      <c r="C823" s="45"/>
      <c r="D823" s="40"/>
      <c r="E823" s="40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5"/>
      <c r="C824" s="45"/>
      <c r="D824" s="40"/>
      <c r="E824" s="40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5"/>
      <c r="C825" s="45"/>
      <c r="D825" s="40"/>
      <c r="E825" s="40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5"/>
      <c r="C826" s="45"/>
      <c r="D826" s="40"/>
      <c r="E826" s="40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5"/>
      <c r="C827" s="45"/>
      <c r="D827" s="40"/>
      <c r="E827" s="40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5"/>
      <c r="C828" s="45"/>
      <c r="D828" s="40"/>
      <c r="E828" s="40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5"/>
      <c r="C829" s="45"/>
      <c r="D829" s="40"/>
      <c r="E829" s="40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5"/>
      <c r="C830" s="45"/>
      <c r="D830" s="40"/>
      <c r="E830" s="40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5"/>
      <c r="C831" s="45"/>
      <c r="D831" s="40"/>
      <c r="E831" s="40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5"/>
      <c r="C832" s="45"/>
      <c r="D832" s="40"/>
      <c r="E832" s="40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5"/>
      <c r="C833" s="45"/>
      <c r="D833" s="40"/>
      <c r="E833" s="40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5"/>
      <c r="C834" s="45"/>
      <c r="D834" s="40"/>
      <c r="E834" s="40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5"/>
      <c r="C835" s="45"/>
      <c r="D835" s="40"/>
      <c r="E835" s="40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5"/>
      <c r="C836" s="45"/>
      <c r="D836" s="40"/>
      <c r="E836" s="40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5"/>
      <c r="C837" s="45"/>
      <c r="D837" s="40"/>
      <c r="E837" s="40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5"/>
      <c r="C838" s="45"/>
      <c r="D838" s="40"/>
      <c r="E838" s="40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5"/>
      <c r="C839" s="45"/>
      <c r="D839" s="40"/>
      <c r="E839" s="40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5"/>
      <c r="C840" s="45"/>
      <c r="D840" s="40"/>
      <c r="E840" s="40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5"/>
      <c r="C841" s="45"/>
      <c r="D841" s="40"/>
      <c r="E841" s="40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5"/>
      <c r="C842" s="45"/>
      <c r="D842" s="40"/>
      <c r="E842" s="40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5"/>
      <c r="C843" s="45"/>
      <c r="D843" s="40"/>
      <c r="E843" s="40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5"/>
      <c r="C844" s="45"/>
      <c r="D844" s="40"/>
      <c r="E844" s="40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5"/>
      <c r="C845" s="45"/>
      <c r="D845" s="40"/>
      <c r="E845" s="40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5"/>
      <c r="C846" s="45"/>
      <c r="D846" s="40"/>
      <c r="E846" s="40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5"/>
      <c r="C847" s="45"/>
      <c r="D847" s="40"/>
      <c r="E847" s="40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5"/>
      <c r="C848" s="45"/>
      <c r="D848" s="40"/>
      <c r="E848" s="40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5"/>
      <c r="C849" s="45"/>
      <c r="D849" s="40"/>
      <c r="E849" s="40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5"/>
      <c r="C850" s="45"/>
      <c r="D850" s="40"/>
      <c r="E850" s="40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5"/>
      <c r="C851" s="45"/>
      <c r="D851" s="40"/>
      <c r="E851" s="40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5"/>
      <c r="C852" s="45"/>
      <c r="D852" s="40"/>
      <c r="E852" s="40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5"/>
      <c r="C853" s="45"/>
      <c r="D853" s="40"/>
      <c r="E853" s="40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5"/>
      <c r="C854" s="45"/>
      <c r="D854" s="40"/>
      <c r="E854" s="40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5"/>
      <c r="C855" s="45"/>
      <c r="D855" s="40"/>
      <c r="E855" s="40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5"/>
      <c r="C856" s="45"/>
      <c r="D856" s="40"/>
      <c r="E856" s="40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5"/>
      <c r="C857" s="45"/>
      <c r="D857" s="40"/>
      <c r="E857" s="40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5"/>
      <c r="C858" s="45"/>
      <c r="D858" s="40"/>
      <c r="E858" s="40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5"/>
      <c r="C859" s="45"/>
      <c r="D859" s="40"/>
      <c r="E859" s="40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5"/>
      <c r="C860" s="45"/>
      <c r="D860" s="40"/>
      <c r="E860" s="40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5"/>
      <c r="C861" s="45"/>
      <c r="D861" s="40"/>
      <c r="E861" s="40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5"/>
      <c r="C862" s="45"/>
      <c r="D862" s="40"/>
      <c r="E862" s="40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5"/>
      <c r="C863" s="45"/>
      <c r="D863" s="40"/>
      <c r="E863" s="40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5"/>
      <c r="C864" s="45"/>
      <c r="D864" s="40"/>
      <c r="E864" s="40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5"/>
      <c r="C865" s="45"/>
      <c r="D865" s="40"/>
      <c r="E865" s="40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5"/>
      <c r="C866" s="45"/>
      <c r="D866" s="40"/>
      <c r="E866" s="40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5"/>
      <c r="C867" s="45"/>
      <c r="D867" s="40"/>
      <c r="E867" s="40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5"/>
      <c r="C868" s="45"/>
      <c r="D868" s="40"/>
      <c r="E868" s="40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5"/>
      <c r="C869" s="45"/>
      <c r="D869" s="40"/>
      <c r="E869" s="40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5"/>
      <c r="C870" s="45"/>
      <c r="D870" s="40"/>
      <c r="E870" s="40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5"/>
      <c r="C871" s="45"/>
      <c r="D871" s="40"/>
      <c r="E871" s="40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5"/>
      <c r="C872" s="45"/>
      <c r="D872" s="40"/>
      <c r="E872" s="40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5"/>
      <c r="C873" s="45"/>
      <c r="D873" s="40"/>
      <c r="E873" s="40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5"/>
      <c r="C874" s="45"/>
      <c r="D874" s="40"/>
      <c r="E874" s="40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5"/>
      <c r="C875" s="45"/>
      <c r="D875" s="40"/>
      <c r="E875" s="40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5"/>
      <c r="C876" s="45"/>
      <c r="D876" s="40"/>
      <c r="E876" s="40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5"/>
      <c r="C877" s="45"/>
      <c r="D877" s="40"/>
      <c r="E877" s="40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5"/>
      <c r="C878" s="45"/>
      <c r="D878" s="40"/>
      <c r="E878" s="40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5"/>
      <c r="C879" s="45"/>
      <c r="D879" s="40"/>
      <c r="E879" s="40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5"/>
      <c r="C880" s="45"/>
      <c r="D880" s="40"/>
      <c r="E880" s="40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5"/>
      <c r="C881" s="45"/>
      <c r="D881" s="40"/>
      <c r="E881" s="40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5"/>
      <c r="C882" s="45"/>
      <c r="D882" s="40"/>
      <c r="E882" s="40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5"/>
      <c r="C883" s="45"/>
      <c r="D883" s="40"/>
      <c r="E883" s="40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5"/>
      <c r="C884" s="45"/>
      <c r="D884" s="40"/>
      <c r="E884" s="40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5"/>
      <c r="C885" s="45"/>
      <c r="D885" s="40"/>
      <c r="E885" s="40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5"/>
      <c r="C886" s="45"/>
      <c r="D886" s="40"/>
      <c r="E886" s="40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5"/>
      <c r="C887" s="45"/>
      <c r="D887" s="40"/>
      <c r="E887" s="40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5"/>
      <c r="C888" s="45"/>
      <c r="D888" s="40"/>
      <c r="E888" s="40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5"/>
      <c r="C889" s="45"/>
      <c r="D889" s="40"/>
      <c r="E889" s="40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5"/>
      <c r="C890" s="45"/>
      <c r="D890" s="40"/>
      <c r="E890" s="40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5"/>
      <c r="C891" s="45"/>
      <c r="D891" s="40"/>
      <c r="E891" s="40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5"/>
      <c r="C892" s="45"/>
      <c r="D892" s="40"/>
      <c r="E892" s="40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5"/>
      <c r="C893" s="45"/>
      <c r="D893" s="40"/>
      <c r="E893" s="40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5"/>
      <c r="C894" s="45"/>
      <c r="D894" s="40"/>
      <c r="E894" s="40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5"/>
      <c r="C895" s="45"/>
      <c r="D895" s="40"/>
      <c r="E895" s="40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5"/>
      <c r="C896" s="45"/>
      <c r="D896" s="40"/>
      <c r="E896" s="40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5"/>
      <c r="C897" s="45"/>
      <c r="D897" s="40"/>
      <c r="E897" s="40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5"/>
      <c r="C898" s="45"/>
      <c r="D898" s="40"/>
      <c r="E898" s="40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5"/>
      <c r="C899" s="45"/>
      <c r="D899" s="40"/>
      <c r="E899" s="40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5"/>
      <c r="C900" s="45"/>
      <c r="D900" s="40"/>
      <c r="E900" s="40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5"/>
      <c r="C901" s="45"/>
      <c r="D901" s="40"/>
      <c r="E901" s="40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5"/>
      <c r="C902" s="45"/>
      <c r="D902" s="40"/>
      <c r="E902" s="40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5"/>
      <c r="C903" s="45"/>
      <c r="D903" s="40"/>
      <c r="E903" s="40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5"/>
      <c r="C904" s="45"/>
      <c r="D904" s="40"/>
      <c r="E904" s="40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5"/>
      <c r="C905" s="45"/>
      <c r="D905" s="40"/>
      <c r="E905" s="40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5"/>
      <c r="C906" s="45"/>
      <c r="D906" s="40"/>
      <c r="E906" s="40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5"/>
      <c r="C907" s="45"/>
      <c r="D907" s="40"/>
      <c r="E907" s="40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5"/>
      <c r="C908" s="45"/>
      <c r="D908" s="40"/>
      <c r="E908" s="40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5"/>
      <c r="C909" s="45"/>
      <c r="D909" s="40"/>
      <c r="E909" s="40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5"/>
      <c r="C910" s="45"/>
      <c r="D910" s="40"/>
      <c r="E910" s="40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5"/>
      <c r="C911" s="45"/>
      <c r="D911" s="40"/>
      <c r="E911" s="40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5"/>
      <c r="C912" s="45"/>
      <c r="D912" s="40"/>
      <c r="E912" s="40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5"/>
      <c r="C913" s="45"/>
      <c r="D913" s="40"/>
      <c r="E913" s="40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5"/>
      <c r="C914" s="45"/>
      <c r="D914" s="40"/>
      <c r="E914" s="40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5"/>
      <c r="C915" s="45"/>
      <c r="D915" s="40"/>
      <c r="E915" s="40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5"/>
      <c r="C916" s="45"/>
      <c r="D916" s="40"/>
      <c r="E916" s="40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5"/>
      <c r="C917" s="45"/>
      <c r="D917" s="40"/>
      <c r="E917" s="40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5"/>
      <c r="C918" s="45"/>
      <c r="D918" s="40"/>
      <c r="E918" s="40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5"/>
      <c r="C919" s="45"/>
      <c r="D919" s="40"/>
      <c r="E919" s="40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5"/>
      <c r="C920" s="45"/>
      <c r="D920" s="40"/>
      <c r="E920" s="40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5"/>
      <c r="C921" s="45"/>
      <c r="D921" s="40"/>
      <c r="E921" s="40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5"/>
      <c r="C922" s="45"/>
      <c r="D922" s="40"/>
      <c r="E922" s="40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5"/>
      <c r="C923" s="45"/>
      <c r="D923" s="40"/>
      <c r="E923" s="40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5"/>
      <c r="C924" s="45"/>
      <c r="D924" s="40"/>
      <c r="E924" s="40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5"/>
      <c r="C925" s="45"/>
      <c r="D925" s="40"/>
      <c r="E925" s="40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5"/>
      <c r="C926" s="45"/>
      <c r="D926" s="40"/>
      <c r="E926" s="40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5"/>
      <c r="C927" s="45"/>
      <c r="D927" s="40"/>
      <c r="E927" s="40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5"/>
      <c r="C928" s="45"/>
      <c r="D928" s="40"/>
      <c r="E928" s="40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5"/>
      <c r="C929" s="45"/>
      <c r="D929" s="40"/>
      <c r="E929" s="40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5"/>
      <c r="C930" s="45"/>
      <c r="D930" s="40"/>
      <c r="E930" s="40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5"/>
      <c r="C931" s="45"/>
      <c r="D931" s="40"/>
      <c r="E931" s="40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5"/>
      <c r="C932" s="45"/>
      <c r="D932" s="40"/>
      <c r="E932" s="40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5"/>
      <c r="C933" s="45"/>
      <c r="D933" s="40"/>
      <c r="E933" s="40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5"/>
      <c r="C934" s="45"/>
      <c r="D934" s="40"/>
      <c r="E934" s="40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5"/>
      <c r="C935" s="45"/>
      <c r="D935" s="40"/>
      <c r="E935" s="40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5"/>
      <c r="C936" s="45"/>
      <c r="D936" s="40"/>
      <c r="E936" s="40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5"/>
      <c r="C937" s="45"/>
      <c r="D937" s="40"/>
      <c r="E937" s="40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5"/>
      <c r="C938" s="45"/>
      <c r="D938" s="40"/>
      <c r="E938" s="40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5"/>
      <c r="C939" s="45"/>
      <c r="D939" s="40"/>
      <c r="E939" s="40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5"/>
      <c r="C940" s="45"/>
      <c r="D940" s="40"/>
      <c r="E940" s="40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5"/>
      <c r="C941" s="45"/>
      <c r="D941" s="40"/>
      <c r="E941" s="40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5"/>
      <c r="C942" s="45"/>
      <c r="D942" s="40"/>
      <c r="E942" s="40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5"/>
      <c r="C943" s="45"/>
      <c r="D943" s="40"/>
      <c r="E943" s="40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5"/>
      <c r="C944" s="45"/>
      <c r="D944" s="40"/>
      <c r="E944" s="40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5"/>
      <c r="C945" s="45"/>
      <c r="D945" s="40"/>
      <c r="E945" s="40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5"/>
      <c r="C946" s="45"/>
      <c r="D946" s="40"/>
      <c r="E946" s="40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5"/>
      <c r="C947" s="45"/>
      <c r="D947" s="40"/>
      <c r="E947" s="40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5"/>
      <c r="C948" s="45"/>
      <c r="D948" s="40"/>
      <c r="E948" s="40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5"/>
      <c r="C949" s="45"/>
      <c r="D949" s="40"/>
      <c r="E949" s="40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5"/>
      <c r="C950" s="45"/>
      <c r="D950" s="40"/>
      <c r="E950" s="40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5"/>
      <c r="C951" s="45"/>
      <c r="D951" s="40"/>
      <c r="E951" s="40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5"/>
      <c r="C952" s="45"/>
      <c r="D952" s="40"/>
      <c r="E952" s="40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5"/>
      <c r="C953" s="45"/>
      <c r="D953" s="40"/>
      <c r="E953" s="40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5"/>
      <c r="C954" s="45"/>
      <c r="D954" s="40"/>
      <c r="E954" s="40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5"/>
      <c r="C955" s="45"/>
      <c r="D955" s="40"/>
      <c r="E955" s="40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5"/>
      <c r="C956" s="45"/>
      <c r="D956" s="40"/>
      <c r="E956" s="40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5"/>
      <c r="C957" s="45"/>
      <c r="D957" s="40"/>
      <c r="E957" s="40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5"/>
      <c r="C958" s="45"/>
      <c r="D958" s="40"/>
      <c r="E958" s="40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5"/>
      <c r="C959" s="45"/>
      <c r="D959" s="40"/>
      <c r="E959" s="40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5"/>
      <c r="C960" s="45"/>
      <c r="D960" s="40"/>
      <c r="E960" s="40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5"/>
      <c r="C961" s="45"/>
      <c r="D961" s="40"/>
      <c r="E961" s="40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5"/>
      <c r="C962" s="45"/>
      <c r="D962" s="40"/>
      <c r="E962" s="40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5"/>
      <c r="C963" s="45"/>
      <c r="D963" s="40"/>
      <c r="E963" s="40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5"/>
      <c r="C964" s="45"/>
      <c r="D964" s="40"/>
      <c r="E964" s="40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5"/>
      <c r="C965" s="45"/>
      <c r="D965" s="40"/>
      <c r="E965" s="40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5"/>
      <c r="C966" s="45"/>
      <c r="D966" s="40"/>
      <c r="E966" s="40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5"/>
      <c r="C967" s="45"/>
      <c r="D967" s="40"/>
      <c r="E967" s="40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5"/>
      <c r="C968" s="45"/>
      <c r="D968" s="40"/>
      <c r="E968" s="40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5"/>
      <c r="C969" s="45"/>
      <c r="D969" s="40"/>
      <c r="E969" s="40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5"/>
      <c r="C970" s="45"/>
      <c r="D970" s="40"/>
      <c r="E970" s="40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5"/>
      <c r="C971" s="45"/>
      <c r="D971" s="40"/>
      <c r="E971" s="40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5"/>
      <c r="C972" s="45"/>
      <c r="D972" s="40"/>
      <c r="E972" s="40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5"/>
      <c r="C973" s="45"/>
      <c r="D973" s="40"/>
      <c r="E973" s="40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5"/>
      <c r="C974" s="45"/>
      <c r="D974" s="40"/>
      <c r="E974" s="40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5"/>
      <c r="C975" s="45"/>
      <c r="D975" s="40"/>
      <c r="E975" s="40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5"/>
      <c r="C976" s="45"/>
      <c r="D976" s="40"/>
      <c r="E976" s="40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5"/>
      <c r="C977" s="45"/>
      <c r="D977" s="40"/>
      <c r="E977" s="40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5"/>
      <c r="C978" s="45"/>
      <c r="D978" s="40"/>
      <c r="E978" s="40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5"/>
      <c r="C979" s="45"/>
      <c r="D979" s="40"/>
      <c r="E979" s="40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5"/>
      <c r="C980" s="45"/>
      <c r="D980" s="40"/>
      <c r="E980" s="40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5"/>
      <c r="C981" s="45"/>
      <c r="D981" s="40"/>
      <c r="E981" s="40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5"/>
      <c r="C982" s="45"/>
      <c r="D982" s="40"/>
      <c r="E982" s="40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5"/>
      <c r="C983" s="45"/>
      <c r="D983" s="40"/>
      <c r="E983" s="40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5"/>
      <c r="C984" s="45"/>
      <c r="D984" s="40"/>
      <c r="E984" s="40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5"/>
      <c r="C985" s="45"/>
      <c r="D985" s="40"/>
      <c r="E985" s="40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5"/>
      <c r="C986" s="45"/>
      <c r="D986" s="40"/>
      <c r="E986" s="40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5"/>
      <c r="C987" s="45"/>
      <c r="D987" s="40"/>
      <c r="E987" s="40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5"/>
      <c r="C988" s="45"/>
      <c r="D988" s="40"/>
      <c r="E988" s="40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5"/>
      <c r="C989" s="45"/>
      <c r="D989" s="40"/>
      <c r="E989" s="40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5"/>
      <c r="C990" s="45"/>
      <c r="D990" s="40"/>
      <c r="E990" s="40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5"/>
      <c r="C991" s="45"/>
      <c r="D991" s="40"/>
      <c r="E991" s="40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5"/>
      <c r="C992" s="45"/>
      <c r="D992" s="40"/>
      <c r="E992" s="40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5"/>
      <c r="C993" s="45"/>
      <c r="D993" s="40"/>
      <c r="E993" s="40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5"/>
      <c r="C994" s="45"/>
      <c r="D994" s="40"/>
      <c r="E994" s="40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5"/>
      <c r="C995" s="45"/>
      <c r="D995" s="40"/>
      <c r="E995" s="40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5"/>
      <c r="C996" s="45"/>
      <c r="D996" s="40"/>
      <c r="E996" s="40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5"/>
      <c r="C997" s="45"/>
      <c r="D997" s="40"/>
      <c r="E997" s="40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5"/>
      <c r="C998" s="45"/>
      <c r="D998" s="40"/>
      <c r="E998" s="40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5"/>
      <c r="C999" s="45"/>
      <c r="D999" s="40"/>
      <c r="E999" s="40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5"/>
      <c r="C1000" s="45"/>
      <c r="D1000" s="40"/>
      <c r="E1000" s="40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5"/>
      <c r="C1001" s="45"/>
      <c r="D1001" s="40"/>
      <c r="E1001" s="40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5"/>
      <c r="C1002" s="45"/>
      <c r="D1002" s="40"/>
      <c r="E1002" s="40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5"/>
      <c r="C1003" s="45"/>
      <c r="D1003" s="40"/>
      <c r="E1003" s="40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5"/>
      <c r="C1004" s="45"/>
      <c r="D1004" s="40"/>
      <c r="E1004" s="40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5"/>
      <c r="C1005" s="45"/>
      <c r="D1005" s="40"/>
      <c r="E1005" s="40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  <row r="1006" spans="1:65" ht="19.5" customHeight="1" x14ac:dyDescent="0.6">
      <c r="A1006" s="40"/>
      <c r="B1006" s="45"/>
      <c r="C1006" s="45"/>
      <c r="D1006" s="40"/>
      <c r="E1006" s="40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3"/>
  <sheetViews>
    <sheetView topLeftCell="A34" workbookViewId="0">
      <selection activeCell="A40" sqref="A40:XFD43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2"/>
      <c r="B1" s="40"/>
      <c r="C1" s="40"/>
      <c r="D1" s="45"/>
      <c r="E1" s="40"/>
      <c r="F1" s="40"/>
      <c r="G1" s="5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0" t="s">
        <v>0</v>
      </c>
      <c r="C2" s="91"/>
      <c r="D2" s="91"/>
      <c r="E2" s="91"/>
      <c r="F2" s="92"/>
      <c r="G2" s="59"/>
      <c r="H2" s="103" t="s">
        <v>87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0" t="str">
        <f>ฉบับนักเรียน!A3</f>
        <v>นายทองจันทร์ เติมจิตร  นางสาวสุวิมล ประดับสุข</v>
      </c>
      <c r="C3" s="91"/>
      <c r="D3" s="91"/>
      <c r="E3" s="91"/>
      <c r="F3" s="92"/>
      <c r="G3" s="59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9"/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4" t="str">
        <f>ฉบับครู!B5</f>
        <v>4/5</v>
      </c>
      <c r="D5" s="76">
        <f>ฉบับนักเรียน!C5</f>
        <v>43723</v>
      </c>
      <c r="E5" s="42" t="str">
        <f>ฉบับนักเรียน!D5</f>
        <v>นายธันวา  กิ่งแก้ว</v>
      </c>
      <c r="F5" s="26" t="str">
        <f>ฉบับนักเรียน!E5</f>
        <v>ชาย</v>
      </c>
      <c r="G5" s="60">
        <f>(equal1!G5+equal2!G5+equal3!G5)/3</f>
        <v>0</v>
      </c>
      <c r="H5" s="26" t="str">
        <f t="shared" ref="H5:H39" si="0">IF(G5&lt;5,"ปกติ",IF(G5&lt;6,"เสี่ยง","มีปัญหา"))</f>
        <v>ปกติ</v>
      </c>
      <c r="I5" s="26">
        <f>(equal1!I5+equal2!I5+equal3!I5)/3</f>
        <v>0</v>
      </c>
      <c r="J5" s="26" t="str">
        <f t="shared" ref="J5:J39" si="1">IF(I5&lt;4,"ปกติ",IF(I5&lt;5,"เสี่ยง","มีปัญหา"))</f>
        <v>ปกติ</v>
      </c>
      <c r="K5" s="26">
        <f>(equal1!K5+equal2!K5+equal3!K5)/3</f>
        <v>0</v>
      </c>
      <c r="L5" s="26" t="str">
        <f t="shared" ref="L5:L39" si="2">IF(K5&lt;6,"ปกติ",IF(K5&lt;7,"เสี่ยง","มีปัญหา"))</f>
        <v>ปกติ</v>
      </c>
      <c r="M5" s="26">
        <f>(equal1!M5+equal2!M5+equal3!M5)/3</f>
        <v>0</v>
      </c>
      <c r="N5" s="26" t="str">
        <f t="shared" ref="N5:N39" si="3">IF(M5&lt;5,"ปกติ",IF(M5&lt;6,"เสี่ยง","มีปัญหา"))</f>
        <v>ปกติ</v>
      </c>
      <c r="O5" s="26">
        <f>(equal1!O5+equal2!O5+equal3!O5)/3</f>
        <v>0</v>
      </c>
      <c r="P5" s="26" t="str">
        <f t="shared" ref="P5:P39" si="4">IF(O5&gt;4,"มีจุดแข็ง","ไม่มีจุดแข็ง")</f>
        <v>ไม่มีจุดแข็ง</v>
      </c>
      <c r="Q5" s="60">
        <f t="shared" ref="Q5:Q39" si="5">G5+I5+K5+M5</f>
        <v>0</v>
      </c>
      <c r="R5" s="60">
        <f t="shared" ref="R5:R39" si="6">SUM(G5,I5,K5,M5)</f>
        <v>0</v>
      </c>
      <c r="S5" s="26" t="str">
        <f t="shared" ref="S5:S39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4" t="str">
        <f>ฉบับครู!B6</f>
        <v>4/5</v>
      </c>
      <c r="D6" s="76">
        <f>ฉบับนักเรียน!C6</f>
        <v>43818</v>
      </c>
      <c r="E6" s="42" t="str">
        <f>ฉบับนักเรียน!D6</f>
        <v>นายวิษณุลักษณ์  วงษ์อามาตย์</v>
      </c>
      <c r="F6" s="26" t="str">
        <f>ฉบับนักเรียน!E6</f>
        <v>ชาย</v>
      </c>
      <c r="G6" s="60">
        <f>(equal1!G6+equal2!G6+equal3!G6)/3</f>
        <v>0</v>
      </c>
      <c r="H6" s="26" t="str">
        <f t="shared" si="0"/>
        <v>ปกติ</v>
      </c>
      <c r="I6" s="26">
        <f>(equal1!I6+equal2!I6+equal3!I6)/3</f>
        <v>0</v>
      </c>
      <c r="J6" s="26" t="str">
        <f t="shared" si="1"/>
        <v>ปกติ</v>
      </c>
      <c r="K6" s="26">
        <f>(equal1!K6+equal2!K6+equal3!K6)/3</f>
        <v>0</v>
      </c>
      <c r="L6" s="26" t="str">
        <f t="shared" si="2"/>
        <v>ปกติ</v>
      </c>
      <c r="M6" s="26">
        <f>(equal1!M6+equal2!M6+equal3!M6)/3</f>
        <v>0</v>
      </c>
      <c r="N6" s="26" t="str">
        <f t="shared" si="3"/>
        <v>ปกติ</v>
      </c>
      <c r="O6" s="26">
        <f>(equal1!O6+equal2!O6+equal3!O6)/3</f>
        <v>0</v>
      </c>
      <c r="P6" s="26" t="str">
        <f t="shared" si="4"/>
        <v>ไม่มีจุดแข็ง</v>
      </c>
      <c r="Q6" s="60">
        <f t="shared" si="5"/>
        <v>0</v>
      </c>
      <c r="R6" s="60">
        <f t="shared" si="6"/>
        <v>0</v>
      </c>
      <c r="S6" s="26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4" t="str">
        <f>ฉบับครู!B7</f>
        <v>4/5</v>
      </c>
      <c r="D7" s="76">
        <f>ฉบับนักเรียน!C7</f>
        <v>43981</v>
      </c>
      <c r="E7" s="42" t="str">
        <f>ฉบับนักเรียน!D7</f>
        <v>นายพัทธนันท์  สกุลกำจรกิจ</v>
      </c>
      <c r="F7" s="26" t="str">
        <f>ฉบับนักเรียน!E7</f>
        <v>ชาย</v>
      </c>
      <c r="G7" s="60">
        <f>(equal1!G7+equal2!G7+equal3!G7)/3</f>
        <v>0</v>
      </c>
      <c r="H7" s="26" t="str">
        <f t="shared" si="0"/>
        <v>ปกติ</v>
      </c>
      <c r="I7" s="26">
        <f>(equal1!I7+equal2!I7+equal3!I7)/3</f>
        <v>0</v>
      </c>
      <c r="J7" s="26" t="str">
        <f t="shared" si="1"/>
        <v>ปกติ</v>
      </c>
      <c r="K7" s="26">
        <f>(equal1!K7+equal2!K7+equal3!K7)/3</f>
        <v>0</v>
      </c>
      <c r="L7" s="26" t="str">
        <f t="shared" si="2"/>
        <v>ปกติ</v>
      </c>
      <c r="M7" s="26">
        <f>(equal1!M7+equal2!M7+equal3!M7)/3</f>
        <v>0</v>
      </c>
      <c r="N7" s="26" t="str">
        <f t="shared" si="3"/>
        <v>ปกติ</v>
      </c>
      <c r="O7" s="26">
        <f>(equal1!O7+equal2!O7+equal3!O7)/3</f>
        <v>0</v>
      </c>
      <c r="P7" s="26" t="str">
        <f t="shared" si="4"/>
        <v>ไม่มีจุดแข็ง</v>
      </c>
      <c r="Q7" s="60">
        <f t="shared" si="5"/>
        <v>0</v>
      </c>
      <c r="R7" s="60">
        <f t="shared" si="6"/>
        <v>0</v>
      </c>
      <c r="S7" s="26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4" t="str">
        <f>ฉบับครู!B8</f>
        <v>4/5</v>
      </c>
      <c r="D8" s="76">
        <f>ฉบับนักเรียน!C8</f>
        <v>44003</v>
      </c>
      <c r="E8" s="42" t="str">
        <f>ฉบับนักเรียน!D8</f>
        <v>นายกฤศณัฎฐ์  ประยูรโยธิน</v>
      </c>
      <c r="F8" s="26" t="str">
        <f>ฉบับนักเรียน!E8</f>
        <v>ชาย</v>
      </c>
      <c r="G8" s="60">
        <f>(equal1!G8+equal2!G8+equal3!G8)/3</f>
        <v>0</v>
      </c>
      <c r="H8" s="26" t="str">
        <f t="shared" si="0"/>
        <v>ปกติ</v>
      </c>
      <c r="I8" s="26">
        <f>(equal1!I8+equal2!I8+equal3!I8)/3</f>
        <v>0</v>
      </c>
      <c r="J8" s="26" t="str">
        <f t="shared" si="1"/>
        <v>ปกติ</v>
      </c>
      <c r="K8" s="26">
        <f>(equal1!K8+equal2!K8+equal3!K8)/3</f>
        <v>0</v>
      </c>
      <c r="L8" s="26" t="str">
        <f t="shared" si="2"/>
        <v>ปกติ</v>
      </c>
      <c r="M8" s="26">
        <f>(equal1!M8+equal2!M8+equal3!M8)/3</f>
        <v>0</v>
      </c>
      <c r="N8" s="26" t="str">
        <f t="shared" si="3"/>
        <v>ปกติ</v>
      </c>
      <c r="O8" s="26">
        <f>(equal1!O8+equal2!O8+equal3!O8)/3</f>
        <v>0</v>
      </c>
      <c r="P8" s="26" t="str">
        <f t="shared" si="4"/>
        <v>ไม่มีจุดแข็ง</v>
      </c>
      <c r="Q8" s="60">
        <f t="shared" si="5"/>
        <v>0</v>
      </c>
      <c r="R8" s="60">
        <f t="shared" si="6"/>
        <v>0</v>
      </c>
      <c r="S8" s="26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4" t="str">
        <f>ฉบับครู!B9</f>
        <v>4/5</v>
      </c>
      <c r="D9" s="76">
        <f>ฉบับนักเรียน!C9</f>
        <v>44093</v>
      </c>
      <c r="E9" s="42" t="str">
        <f>ฉบับนักเรียน!D9</f>
        <v>นายภูวดล  คำอุด</v>
      </c>
      <c r="F9" s="26" t="str">
        <f>ฉบับนักเรียน!E9</f>
        <v>ชาย</v>
      </c>
      <c r="G9" s="60">
        <f>(equal1!G9+equal2!G9+equal3!G9)/3</f>
        <v>0</v>
      </c>
      <c r="H9" s="26" t="str">
        <f t="shared" si="0"/>
        <v>ปกติ</v>
      </c>
      <c r="I9" s="26">
        <f>(equal1!I9+equal2!I9+equal3!I9)/3</f>
        <v>0</v>
      </c>
      <c r="J9" s="26" t="str">
        <f t="shared" si="1"/>
        <v>ปกติ</v>
      </c>
      <c r="K9" s="26">
        <f>(equal1!K9+equal2!K9+equal3!K9)/3</f>
        <v>0</v>
      </c>
      <c r="L9" s="26" t="str">
        <f t="shared" si="2"/>
        <v>ปกติ</v>
      </c>
      <c r="M9" s="26">
        <f>(equal1!M9+equal2!M9+equal3!M9)/3</f>
        <v>0</v>
      </c>
      <c r="N9" s="26" t="str">
        <f t="shared" si="3"/>
        <v>ปกติ</v>
      </c>
      <c r="O9" s="26">
        <f>(equal1!O9+equal2!O9+equal3!O9)/3</f>
        <v>0</v>
      </c>
      <c r="P9" s="26" t="str">
        <f t="shared" si="4"/>
        <v>ไม่มีจุดแข็ง</v>
      </c>
      <c r="Q9" s="60">
        <f t="shared" si="5"/>
        <v>0</v>
      </c>
      <c r="R9" s="60">
        <f t="shared" si="6"/>
        <v>0</v>
      </c>
      <c r="S9" s="26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4" t="str">
        <f>ฉบับครู!B10</f>
        <v>4/5</v>
      </c>
      <c r="D10" s="76">
        <f>ฉบับนักเรียน!C10</f>
        <v>44128</v>
      </c>
      <c r="E10" s="42" t="str">
        <f>ฉบับนักเรียน!D10</f>
        <v>นายชานนท์  พรมงาม</v>
      </c>
      <c r="F10" s="26" t="str">
        <f>ฉบับนักเรียน!E10</f>
        <v>ชาย</v>
      </c>
      <c r="G10" s="60">
        <f>(equal1!G10+equal2!G10+equal3!G10)/3</f>
        <v>0</v>
      </c>
      <c r="H10" s="26" t="str">
        <f t="shared" si="0"/>
        <v>ปกติ</v>
      </c>
      <c r="I10" s="26">
        <f>(equal1!I10+equal2!I10+equal3!I10)/3</f>
        <v>0</v>
      </c>
      <c r="J10" s="26" t="str">
        <f t="shared" si="1"/>
        <v>ปกติ</v>
      </c>
      <c r="K10" s="26">
        <f>(equal1!K10+equal2!K10+equal3!K10)/3</f>
        <v>0</v>
      </c>
      <c r="L10" s="26" t="str">
        <f t="shared" si="2"/>
        <v>ปกติ</v>
      </c>
      <c r="M10" s="26">
        <f>(equal1!M10+equal2!M10+equal3!M10)/3</f>
        <v>0</v>
      </c>
      <c r="N10" s="26" t="str">
        <f t="shared" si="3"/>
        <v>ปกติ</v>
      </c>
      <c r="O10" s="26">
        <f>(equal1!O10+equal2!O10+equal3!O10)/3</f>
        <v>0</v>
      </c>
      <c r="P10" s="26" t="str">
        <f t="shared" si="4"/>
        <v>ไม่มีจุดแข็ง</v>
      </c>
      <c r="Q10" s="60">
        <f t="shared" si="5"/>
        <v>0</v>
      </c>
      <c r="R10" s="60">
        <f t="shared" si="6"/>
        <v>0</v>
      </c>
      <c r="S10" s="26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4" t="str">
        <f>ฉบับครู!B11</f>
        <v>4/5</v>
      </c>
      <c r="D11" s="76">
        <f>ฉบับนักเรียน!C11</f>
        <v>44132</v>
      </c>
      <c r="E11" s="42" t="str">
        <f>ฉบับนักเรียน!D11</f>
        <v>นายทศทิศ  ถิธี</v>
      </c>
      <c r="F11" s="26" t="str">
        <f>ฉบับนักเรียน!E11</f>
        <v>ชาย</v>
      </c>
      <c r="G11" s="60">
        <f>(equal1!G11+equal2!G11+equal3!G11)/3</f>
        <v>0</v>
      </c>
      <c r="H11" s="26" t="str">
        <f t="shared" si="0"/>
        <v>ปกติ</v>
      </c>
      <c r="I11" s="26">
        <f>(equal1!I11+equal2!I11+equal3!I11)/3</f>
        <v>0</v>
      </c>
      <c r="J11" s="26" t="str">
        <f t="shared" si="1"/>
        <v>ปกติ</v>
      </c>
      <c r="K11" s="26">
        <f>(equal1!K11+equal2!K11+equal3!K11)/3</f>
        <v>0</v>
      </c>
      <c r="L11" s="26" t="str">
        <f t="shared" si="2"/>
        <v>ปกติ</v>
      </c>
      <c r="M11" s="26">
        <f>(equal1!M11+equal2!M11+equal3!M11)/3</f>
        <v>0</v>
      </c>
      <c r="N11" s="26" t="str">
        <f t="shared" si="3"/>
        <v>ปกติ</v>
      </c>
      <c r="O11" s="26">
        <f>(equal1!O11+equal2!O11+equal3!O11)/3</f>
        <v>0</v>
      </c>
      <c r="P11" s="26" t="str">
        <f t="shared" si="4"/>
        <v>ไม่มีจุดแข็ง</v>
      </c>
      <c r="Q11" s="60">
        <f t="shared" si="5"/>
        <v>0</v>
      </c>
      <c r="R11" s="60">
        <f t="shared" si="6"/>
        <v>0</v>
      </c>
      <c r="S11" s="26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4" t="str">
        <f>ฉบับครู!B12</f>
        <v>4/5</v>
      </c>
      <c r="D12" s="76">
        <f>ฉบับนักเรียน!C12</f>
        <v>44143</v>
      </c>
      <c r="E12" s="42" t="str">
        <f>ฉบับนักเรียน!D12</f>
        <v>นายสิรวิชญ์  ทวีสาน</v>
      </c>
      <c r="F12" s="26" t="str">
        <f>ฉบับนักเรียน!E12</f>
        <v>ชาย</v>
      </c>
      <c r="G12" s="60">
        <f>(equal1!G12+equal2!G12+equal3!G12)/3</f>
        <v>0</v>
      </c>
      <c r="H12" s="26" t="str">
        <f t="shared" si="0"/>
        <v>ปกติ</v>
      </c>
      <c r="I12" s="26">
        <f>(equal1!I12+equal2!I12+equal3!I12)/3</f>
        <v>0</v>
      </c>
      <c r="J12" s="26" t="str">
        <f t="shared" si="1"/>
        <v>ปกติ</v>
      </c>
      <c r="K12" s="26">
        <f>(equal1!K12+equal2!K12+equal3!K12)/3</f>
        <v>0</v>
      </c>
      <c r="L12" s="26" t="str">
        <f t="shared" si="2"/>
        <v>ปกติ</v>
      </c>
      <c r="M12" s="26">
        <f>(equal1!M12+equal2!M12+equal3!M12)/3</f>
        <v>0</v>
      </c>
      <c r="N12" s="26" t="str">
        <f t="shared" si="3"/>
        <v>ปกติ</v>
      </c>
      <c r="O12" s="26">
        <f>(equal1!O12+equal2!O12+equal3!O12)/3</f>
        <v>0</v>
      </c>
      <c r="P12" s="26" t="str">
        <f t="shared" si="4"/>
        <v>ไม่มีจุดแข็ง</v>
      </c>
      <c r="Q12" s="60">
        <f t="shared" si="5"/>
        <v>0</v>
      </c>
      <c r="R12" s="60">
        <f t="shared" si="6"/>
        <v>0</v>
      </c>
      <c r="S12" s="26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4" t="str">
        <f>ฉบับครู!B13</f>
        <v>4/5</v>
      </c>
      <c r="D13" s="76">
        <f>ฉบับนักเรียน!C13</f>
        <v>44170</v>
      </c>
      <c r="E13" s="42" t="str">
        <f>ฉบับนักเรียน!D13</f>
        <v>นายฐิติวิชญ์  ปูกา</v>
      </c>
      <c r="F13" s="26" t="str">
        <f>ฉบับนักเรียน!E13</f>
        <v>ชาย</v>
      </c>
      <c r="G13" s="60">
        <f>(equal1!G13+equal2!G13+equal3!G13)/3</f>
        <v>0</v>
      </c>
      <c r="H13" s="26" t="str">
        <f t="shared" si="0"/>
        <v>ปกติ</v>
      </c>
      <c r="I13" s="26">
        <f>(equal1!I13+equal2!I13+equal3!I13)/3</f>
        <v>0</v>
      </c>
      <c r="J13" s="26" t="str">
        <f t="shared" si="1"/>
        <v>ปกติ</v>
      </c>
      <c r="K13" s="26">
        <f>(equal1!K13+equal2!K13+equal3!K13)/3</f>
        <v>0</v>
      </c>
      <c r="L13" s="26" t="str">
        <f t="shared" si="2"/>
        <v>ปกติ</v>
      </c>
      <c r="M13" s="26">
        <f>(equal1!M13+equal2!M13+equal3!M13)/3</f>
        <v>0</v>
      </c>
      <c r="N13" s="26" t="str">
        <f t="shared" si="3"/>
        <v>ปกติ</v>
      </c>
      <c r="O13" s="26">
        <f>(equal1!O13+equal2!O13+equal3!O13)/3</f>
        <v>0</v>
      </c>
      <c r="P13" s="26" t="str">
        <f t="shared" si="4"/>
        <v>ไม่มีจุดแข็ง</v>
      </c>
      <c r="Q13" s="60">
        <f t="shared" si="5"/>
        <v>0</v>
      </c>
      <c r="R13" s="60">
        <f t="shared" si="6"/>
        <v>0</v>
      </c>
      <c r="S13" s="26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4" t="str">
        <f>ฉบับครู!B14</f>
        <v>4/5</v>
      </c>
      <c r="D14" s="76">
        <f>ฉบับนักเรียน!C14</f>
        <v>44215</v>
      </c>
      <c r="E14" s="42" t="str">
        <f>ฉบับนักเรียน!D14</f>
        <v>นายกาณต์นิธิ  เกษมณี</v>
      </c>
      <c r="F14" s="26" t="str">
        <f>ฉบับนักเรียน!E14</f>
        <v>ชาย</v>
      </c>
      <c r="G14" s="60">
        <f>(equal1!G14+equal2!G14+equal3!G14)/3</f>
        <v>0</v>
      </c>
      <c r="H14" s="26" t="str">
        <f t="shared" si="0"/>
        <v>ปกติ</v>
      </c>
      <c r="I14" s="26">
        <f>(equal1!I14+equal2!I14+equal3!I14)/3</f>
        <v>0</v>
      </c>
      <c r="J14" s="26" t="str">
        <f t="shared" si="1"/>
        <v>ปกติ</v>
      </c>
      <c r="K14" s="26">
        <f>(equal1!K14+equal2!K14+equal3!K14)/3</f>
        <v>0</v>
      </c>
      <c r="L14" s="26" t="str">
        <f t="shared" si="2"/>
        <v>ปกติ</v>
      </c>
      <c r="M14" s="26">
        <f>(equal1!M14+equal2!M14+equal3!M14)/3</f>
        <v>0</v>
      </c>
      <c r="N14" s="26" t="str">
        <f t="shared" si="3"/>
        <v>ปกติ</v>
      </c>
      <c r="O14" s="26">
        <f>(equal1!O14+equal2!O14+equal3!O14)/3</f>
        <v>0</v>
      </c>
      <c r="P14" s="26" t="str">
        <f t="shared" si="4"/>
        <v>ไม่มีจุดแข็ง</v>
      </c>
      <c r="Q14" s="60">
        <f t="shared" si="5"/>
        <v>0</v>
      </c>
      <c r="R14" s="60">
        <f t="shared" si="6"/>
        <v>0</v>
      </c>
      <c r="S14" s="26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4" t="str">
        <f>ฉบับครู!B15</f>
        <v>4/5</v>
      </c>
      <c r="D15" s="76">
        <f>ฉบับนักเรียน!C15</f>
        <v>44218</v>
      </c>
      <c r="E15" s="42" t="str">
        <f>ฉบับนักเรียน!D15</f>
        <v>นายเสฏฐวุฒิ  แก้วชู</v>
      </c>
      <c r="F15" s="26" t="str">
        <f>ฉบับนักเรียน!E15</f>
        <v>ชาย</v>
      </c>
      <c r="G15" s="60">
        <f>(equal1!G15+equal2!G15+equal3!G15)/3</f>
        <v>0</v>
      </c>
      <c r="H15" s="26" t="str">
        <f t="shared" si="0"/>
        <v>ปกติ</v>
      </c>
      <c r="I15" s="26">
        <f>(equal1!I15+equal2!I15+equal3!I15)/3</f>
        <v>0</v>
      </c>
      <c r="J15" s="26" t="str">
        <f t="shared" si="1"/>
        <v>ปกติ</v>
      </c>
      <c r="K15" s="26">
        <f>(equal1!K15+equal2!K15+equal3!K15)/3</f>
        <v>0</v>
      </c>
      <c r="L15" s="26" t="str">
        <f t="shared" si="2"/>
        <v>ปกติ</v>
      </c>
      <c r="M15" s="26">
        <f>(equal1!M15+equal2!M15+equal3!M15)/3</f>
        <v>0</v>
      </c>
      <c r="N15" s="26" t="str">
        <f t="shared" si="3"/>
        <v>ปกติ</v>
      </c>
      <c r="O15" s="26">
        <f>(equal1!O15+equal2!O15+equal3!O15)/3</f>
        <v>0</v>
      </c>
      <c r="P15" s="26" t="str">
        <f t="shared" si="4"/>
        <v>ไม่มีจุดแข็ง</v>
      </c>
      <c r="Q15" s="60">
        <f t="shared" si="5"/>
        <v>0</v>
      </c>
      <c r="R15" s="60">
        <f t="shared" si="6"/>
        <v>0</v>
      </c>
      <c r="S15" s="26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4" t="str">
        <f>ฉบับครู!B16</f>
        <v>4/5</v>
      </c>
      <c r="D16" s="76">
        <f>ฉบับนักเรียน!C16</f>
        <v>44361</v>
      </c>
      <c r="E16" s="42" t="str">
        <f>ฉบับนักเรียน!D16</f>
        <v>เด็กชายพีรวุฒิ  สุขะ</v>
      </c>
      <c r="F16" s="26" t="str">
        <f>ฉบับนักเรียน!E16</f>
        <v>ชาย</v>
      </c>
      <c r="G16" s="60">
        <f>(equal1!G16+equal2!G16+equal3!G16)/3</f>
        <v>0</v>
      </c>
      <c r="H16" s="26" t="str">
        <f t="shared" si="0"/>
        <v>ปกติ</v>
      </c>
      <c r="I16" s="26">
        <f>(equal1!I16+equal2!I16+equal3!I16)/3</f>
        <v>0</v>
      </c>
      <c r="J16" s="26" t="str">
        <f t="shared" si="1"/>
        <v>ปกติ</v>
      </c>
      <c r="K16" s="26">
        <f>(equal1!K16+equal2!K16+equal3!K16)/3</f>
        <v>0</v>
      </c>
      <c r="L16" s="26" t="str">
        <f t="shared" si="2"/>
        <v>ปกติ</v>
      </c>
      <c r="M16" s="26">
        <f>(equal1!M16+equal2!M16+equal3!M16)/3</f>
        <v>0</v>
      </c>
      <c r="N16" s="26" t="str">
        <f t="shared" si="3"/>
        <v>ปกติ</v>
      </c>
      <c r="O16" s="26">
        <f>(equal1!O16+equal2!O16+equal3!O16)/3</f>
        <v>0</v>
      </c>
      <c r="P16" s="26" t="str">
        <f t="shared" si="4"/>
        <v>ไม่มีจุดแข็ง</v>
      </c>
      <c r="Q16" s="60">
        <f t="shared" si="5"/>
        <v>0</v>
      </c>
      <c r="R16" s="60">
        <f t="shared" si="6"/>
        <v>0</v>
      </c>
      <c r="S16" s="26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4" t="str">
        <f>ฉบับครู!B17</f>
        <v>4/5</v>
      </c>
      <c r="D17" s="76">
        <f>ฉบับนักเรียน!C17</f>
        <v>44406</v>
      </c>
      <c r="E17" s="42" t="str">
        <f>ฉบับนักเรียน!D17</f>
        <v>นายพชรพล  โป๊ะจิ๊ด</v>
      </c>
      <c r="F17" s="26" t="str">
        <f>ฉบับนักเรียน!E17</f>
        <v>ชาย</v>
      </c>
      <c r="G17" s="60">
        <f>(equal1!G17+equal2!G17+equal3!G17)/3</f>
        <v>0</v>
      </c>
      <c r="H17" s="26" t="str">
        <f t="shared" si="0"/>
        <v>ปกติ</v>
      </c>
      <c r="I17" s="26">
        <f>(equal1!I17+equal2!I17+equal3!I17)/3</f>
        <v>0</v>
      </c>
      <c r="J17" s="26" t="str">
        <f t="shared" si="1"/>
        <v>ปกติ</v>
      </c>
      <c r="K17" s="26">
        <f>(equal1!K17+equal2!K17+equal3!K17)/3</f>
        <v>0</v>
      </c>
      <c r="L17" s="26" t="str">
        <f t="shared" si="2"/>
        <v>ปกติ</v>
      </c>
      <c r="M17" s="26">
        <f>(equal1!M17+equal2!M17+equal3!M17)/3</f>
        <v>0</v>
      </c>
      <c r="N17" s="26" t="str">
        <f t="shared" si="3"/>
        <v>ปกติ</v>
      </c>
      <c r="O17" s="26">
        <f>(equal1!O17+equal2!O17+equal3!O17)/3</f>
        <v>0</v>
      </c>
      <c r="P17" s="26" t="str">
        <f t="shared" si="4"/>
        <v>ไม่มีจุดแข็ง</v>
      </c>
      <c r="Q17" s="60">
        <f t="shared" si="5"/>
        <v>0</v>
      </c>
      <c r="R17" s="60">
        <f t="shared" si="6"/>
        <v>0</v>
      </c>
      <c r="S17" s="26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4" t="str">
        <f>ฉบับครู!B18</f>
        <v>4/5</v>
      </c>
      <c r="D18" s="76">
        <f>ฉบับนักเรียน!C18</f>
        <v>44412</v>
      </c>
      <c r="E18" s="42" t="str">
        <f>ฉบับนักเรียน!D18</f>
        <v>นายสรวิศ  ธรรมเจริญ</v>
      </c>
      <c r="F18" s="26" t="str">
        <f>ฉบับนักเรียน!E18</f>
        <v>ชาย</v>
      </c>
      <c r="G18" s="60">
        <f>(equal1!G18+equal2!G18+equal3!G18)/3</f>
        <v>0</v>
      </c>
      <c r="H18" s="26" t="str">
        <f t="shared" si="0"/>
        <v>ปกติ</v>
      </c>
      <c r="I18" s="26">
        <f>(equal1!I18+equal2!I18+equal3!I18)/3</f>
        <v>0</v>
      </c>
      <c r="J18" s="26" t="str">
        <f t="shared" si="1"/>
        <v>ปกติ</v>
      </c>
      <c r="K18" s="26">
        <f>(equal1!K18+equal2!K18+equal3!K18)/3</f>
        <v>0</v>
      </c>
      <c r="L18" s="26" t="str">
        <f t="shared" si="2"/>
        <v>ปกติ</v>
      </c>
      <c r="M18" s="26">
        <f>(equal1!M18+equal2!M18+equal3!M18)/3</f>
        <v>0</v>
      </c>
      <c r="N18" s="26" t="str">
        <f t="shared" si="3"/>
        <v>ปกติ</v>
      </c>
      <c r="O18" s="26">
        <f>(equal1!O18+equal2!O18+equal3!O18)/3</f>
        <v>0</v>
      </c>
      <c r="P18" s="26" t="str">
        <f t="shared" si="4"/>
        <v>ไม่มีจุดแข็ง</v>
      </c>
      <c r="Q18" s="60">
        <f t="shared" si="5"/>
        <v>0</v>
      </c>
      <c r="R18" s="60">
        <f t="shared" si="6"/>
        <v>0</v>
      </c>
      <c r="S18" s="26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4" t="str">
        <f>ฉบับครู!B19</f>
        <v>4/5</v>
      </c>
      <c r="D19" s="76">
        <f>ฉบับนักเรียน!C19</f>
        <v>44413</v>
      </c>
      <c r="E19" s="42" t="str">
        <f>ฉบับนักเรียน!D19</f>
        <v>นายอเลฮานโดร  ริโก ควินเทโร</v>
      </c>
      <c r="F19" s="26" t="str">
        <f>ฉบับนักเรียน!E19</f>
        <v>ชาย</v>
      </c>
      <c r="G19" s="60">
        <f>(equal1!G19+equal2!G19+equal3!G19)/3</f>
        <v>0</v>
      </c>
      <c r="H19" s="26" t="str">
        <f t="shared" si="0"/>
        <v>ปกติ</v>
      </c>
      <c r="I19" s="26">
        <f>(equal1!I19+equal2!I19+equal3!I19)/3</f>
        <v>0</v>
      </c>
      <c r="J19" s="26" t="str">
        <f t="shared" si="1"/>
        <v>ปกติ</v>
      </c>
      <c r="K19" s="26">
        <f>(equal1!K19+equal2!K19+equal3!K19)/3</f>
        <v>0</v>
      </c>
      <c r="L19" s="26" t="str">
        <f t="shared" si="2"/>
        <v>ปกติ</v>
      </c>
      <c r="M19" s="26">
        <f>(equal1!M19+equal2!M19+equal3!M19)/3</f>
        <v>0</v>
      </c>
      <c r="N19" s="26" t="str">
        <f t="shared" si="3"/>
        <v>ปกติ</v>
      </c>
      <c r="O19" s="26">
        <f>(equal1!O19+equal2!O19+equal3!O19)/3</f>
        <v>0</v>
      </c>
      <c r="P19" s="26" t="str">
        <f t="shared" si="4"/>
        <v>ไม่มีจุดแข็ง</v>
      </c>
      <c r="Q19" s="60">
        <f t="shared" si="5"/>
        <v>0</v>
      </c>
      <c r="R19" s="60">
        <f t="shared" si="6"/>
        <v>0</v>
      </c>
      <c r="S19" s="26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4" t="str">
        <f>ฉบับครู!B20</f>
        <v>4/5</v>
      </c>
      <c r="D20" s="76">
        <f>ฉบับนักเรียน!C20</f>
        <v>44445</v>
      </c>
      <c r="E20" s="42" t="str">
        <f>ฉบับนักเรียน!D20</f>
        <v>นายเดชาธร  เหมือนโค้ว</v>
      </c>
      <c r="F20" s="26" t="str">
        <f>ฉบับนักเรียน!E20</f>
        <v>ชาย</v>
      </c>
      <c r="G20" s="60">
        <f>(equal1!G20+equal2!G20+equal3!G20)/3</f>
        <v>0</v>
      </c>
      <c r="H20" s="26" t="str">
        <f t="shared" si="0"/>
        <v>ปกติ</v>
      </c>
      <c r="I20" s="26">
        <f>(equal1!I20+equal2!I20+equal3!I20)/3</f>
        <v>0</v>
      </c>
      <c r="J20" s="26" t="str">
        <f t="shared" si="1"/>
        <v>ปกติ</v>
      </c>
      <c r="K20" s="26">
        <f>(equal1!K20+equal2!K20+equal3!K20)/3</f>
        <v>0</v>
      </c>
      <c r="L20" s="26" t="str">
        <f t="shared" si="2"/>
        <v>ปกติ</v>
      </c>
      <c r="M20" s="26">
        <f>(equal1!M20+equal2!M20+equal3!M20)/3</f>
        <v>0</v>
      </c>
      <c r="N20" s="26" t="str">
        <f t="shared" si="3"/>
        <v>ปกติ</v>
      </c>
      <c r="O20" s="26">
        <f>(equal1!O20+equal2!O20+equal3!O20)/3</f>
        <v>0</v>
      </c>
      <c r="P20" s="26" t="str">
        <f t="shared" si="4"/>
        <v>ไม่มีจุดแข็ง</v>
      </c>
      <c r="Q20" s="60">
        <f t="shared" si="5"/>
        <v>0</v>
      </c>
      <c r="R20" s="60">
        <f t="shared" si="6"/>
        <v>0</v>
      </c>
      <c r="S20" s="26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4" t="str">
        <f>ฉบับครู!B21</f>
        <v>4/5</v>
      </c>
      <c r="D21" s="76">
        <f>ฉบับนักเรียน!C21</f>
        <v>44450</v>
      </c>
      <c r="E21" s="42" t="str">
        <f>ฉบับนักเรียน!D21</f>
        <v>นายนนทพัธน์  เตียพานิชกิจ</v>
      </c>
      <c r="F21" s="26" t="str">
        <f>ฉบับนักเรียน!E21</f>
        <v>ชาย</v>
      </c>
      <c r="G21" s="60">
        <f>(equal1!G21+equal2!G21+equal3!G21)/3</f>
        <v>0</v>
      </c>
      <c r="H21" s="26" t="str">
        <f t="shared" si="0"/>
        <v>ปกติ</v>
      </c>
      <c r="I21" s="26">
        <f>(equal1!I21+equal2!I21+equal3!I21)/3</f>
        <v>0</v>
      </c>
      <c r="J21" s="26" t="str">
        <f t="shared" si="1"/>
        <v>ปกติ</v>
      </c>
      <c r="K21" s="26">
        <f>(equal1!K21+equal2!K21+equal3!K21)/3</f>
        <v>0</v>
      </c>
      <c r="L21" s="26" t="str">
        <f t="shared" si="2"/>
        <v>ปกติ</v>
      </c>
      <c r="M21" s="26">
        <f>(equal1!M21+equal2!M21+equal3!M21)/3</f>
        <v>0</v>
      </c>
      <c r="N21" s="26" t="str">
        <f t="shared" si="3"/>
        <v>ปกติ</v>
      </c>
      <c r="O21" s="26">
        <f>(equal1!O21+equal2!O21+equal3!O21)/3</f>
        <v>0</v>
      </c>
      <c r="P21" s="26" t="str">
        <f t="shared" si="4"/>
        <v>ไม่มีจุดแข็ง</v>
      </c>
      <c r="Q21" s="60">
        <f t="shared" si="5"/>
        <v>0</v>
      </c>
      <c r="R21" s="60">
        <f t="shared" si="6"/>
        <v>0</v>
      </c>
      <c r="S21" s="26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4" t="str">
        <f>ฉบับครู!B22</f>
        <v>4/5</v>
      </c>
      <c r="D22" s="76">
        <f>ฉบับนักเรียน!C22</f>
        <v>44452</v>
      </c>
      <c r="E22" s="42" t="str">
        <f>ฉบับนักเรียน!D22</f>
        <v>นายปารมี  บริสุทธิ์บงกช</v>
      </c>
      <c r="F22" s="26" t="str">
        <f>ฉบับนักเรียน!E22</f>
        <v>ชาย</v>
      </c>
      <c r="G22" s="60">
        <f>(equal1!G22+equal2!G22+equal3!G22)/3</f>
        <v>0</v>
      </c>
      <c r="H22" s="26" t="str">
        <f t="shared" si="0"/>
        <v>ปกติ</v>
      </c>
      <c r="I22" s="26">
        <f>(equal1!I22+equal2!I22+equal3!I22)/3</f>
        <v>0</v>
      </c>
      <c r="J22" s="26" t="str">
        <f t="shared" si="1"/>
        <v>ปกติ</v>
      </c>
      <c r="K22" s="26">
        <f>(equal1!K22+equal2!K22+equal3!K22)/3</f>
        <v>0</v>
      </c>
      <c r="L22" s="26" t="str">
        <f t="shared" si="2"/>
        <v>ปกติ</v>
      </c>
      <c r="M22" s="26">
        <f>(equal1!M22+equal2!M22+equal3!M22)/3</f>
        <v>0</v>
      </c>
      <c r="N22" s="26" t="str">
        <f t="shared" si="3"/>
        <v>ปกติ</v>
      </c>
      <c r="O22" s="26">
        <f>(equal1!O22+equal2!O22+equal3!O22)/3</f>
        <v>0</v>
      </c>
      <c r="P22" s="26" t="str">
        <f t="shared" si="4"/>
        <v>ไม่มีจุดแข็ง</v>
      </c>
      <c r="Q22" s="60">
        <f t="shared" si="5"/>
        <v>0</v>
      </c>
      <c r="R22" s="60">
        <f t="shared" si="6"/>
        <v>0</v>
      </c>
      <c r="S22" s="26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4" t="str">
        <f>ฉบับครู!B23</f>
        <v>4/5</v>
      </c>
      <c r="D23" s="76">
        <f>ฉบับนักเรียน!C23</f>
        <v>44460</v>
      </c>
      <c r="E23" s="42" t="str">
        <f>ฉบับนักเรียน!D23</f>
        <v>นายสิรวิชญ์  สุขประเสริฐ</v>
      </c>
      <c r="F23" s="26" t="str">
        <f>ฉบับนักเรียน!E23</f>
        <v>ชาย</v>
      </c>
      <c r="G23" s="60">
        <f>(equal1!G23+equal2!G23+equal3!G23)/3</f>
        <v>0</v>
      </c>
      <c r="H23" s="26" t="str">
        <f t="shared" si="0"/>
        <v>ปกติ</v>
      </c>
      <c r="I23" s="26">
        <f>(equal1!I23+equal2!I23+equal3!I23)/3</f>
        <v>0</v>
      </c>
      <c r="J23" s="26" t="str">
        <f t="shared" si="1"/>
        <v>ปกติ</v>
      </c>
      <c r="K23" s="26">
        <f>(equal1!K23+equal2!K23+equal3!K23)/3</f>
        <v>0</v>
      </c>
      <c r="L23" s="26" t="str">
        <f t="shared" si="2"/>
        <v>ปกติ</v>
      </c>
      <c r="M23" s="26">
        <f>(equal1!M23+equal2!M23+equal3!M23)/3</f>
        <v>0</v>
      </c>
      <c r="N23" s="26" t="str">
        <f t="shared" si="3"/>
        <v>ปกติ</v>
      </c>
      <c r="O23" s="26">
        <f>(equal1!O23+equal2!O23+equal3!O23)/3</f>
        <v>0</v>
      </c>
      <c r="P23" s="26" t="str">
        <f t="shared" si="4"/>
        <v>ไม่มีจุดแข็ง</v>
      </c>
      <c r="Q23" s="60">
        <f t="shared" si="5"/>
        <v>0</v>
      </c>
      <c r="R23" s="60">
        <f t="shared" si="6"/>
        <v>0</v>
      </c>
      <c r="S23" s="26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4" t="str">
        <f>ฉบับครู!B24</f>
        <v>4/5</v>
      </c>
      <c r="D24" s="76">
        <f>ฉบับนักเรียน!C24</f>
        <v>44491</v>
      </c>
      <c r="E24" s="42" t="str">
        <f>ฉบับนักเรียน!D24</f>
        <v>นายธนวรรธน์  แสนสมบัติสกุล</v>
      </c>
      <c r="F24" s="26" t="str">
        <f>ฉบับนักเรียน!E24</f>
        <v>ชาย</v>
      </c>
      <c r="G24" s="60">
        <f>(equal1!G24+equal2!G24+equal3!G24)/3</f>
        <v>0</v>
      </c>
      <c r="H24" s="26" t="str">
        <f t="shared" si="0"/>
        <v>ปกติ</v>
      </c>
      <c r="I24" s="26">
        <f>(equal1!I24+equal2!I24+equal3!I24)/3</f>
        <v>0</v>
      </c>
      <c r="J24" s="26" t="str">
        <f t="shared" si="1"/>
        <v>ปกติ</v>
      </c>
      <c r="K24" s="26">
        <f>(equal1!K24+equal2!K24+equal3!K24)/3</f>
        <v>0</v>
      </c>
      <c r="L24" s="26" t="str">
        <f t="shared" si="2"/>
        <v>ปกติ</v>
      </c>
      <c r="M24" s="26">
        <f>(equal1!M24+equal2!M24+equal3!M24)/3</f>
        <v>0</v>
      </c>
      <c r="N24" s="26" t="str">
        <f t="shared" si="3"/>
        <v>ปกติ</v>
      </c>
      <c r="O24" s="26">
        <f>(equal1!O24+equal2!O24+equal3!O24)/3</f>
        <v>0</v>
      </c>
      <c r="P24" s="26" t="str">
        <f t="shared" si="4"/>
        <v>ไม่มีจุดแข็ง</v>
      </c>
      <c r="Q24" s="60">
        <f t="shared" si="5"/>
        <v>0</v>
      </c>
      <c r="R24" s="60">
        <f t="shared" si="6"/>
        <v>0</v>
      </c>
      <c r="S24" s="26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4" t="str">
        <f>ฉบับครู!B25</f>
        <v>4/5</v>
      </c>
      <c r="D25" s="76">
        <f>ฉบับนักเรียน!C25</f>
        <v>44495</v>
      </c>
      <c r="E25" s="42" t="str">
        <f>ฉบับนักเรียน!D25</f>
        <v>นายพรพิพัฒน์  ศรีระวรรณ</v>
      </c>
      <c r="F25" s="26" t="str">
        <f>ฉบับนักเรียน!E25</f>
        <v>ชาย</v>
      </c>
      <c r="G25" s="60">
        <f>(equal1!G25+equal2!G25+equal3!G25)/3</f>
        <v>0</v>
      </c>
      <c r="H25" s="26" t="str">
        <f t="shared" si="0"/>
        <v>ปกติ</v>
      </c>
      <c r="I25" s="26">
        <f>(equal1!I25+equal2!I25+equal3!I25)/3</f>
        <v>0</v>
      </c>
      <c r="J25" s="26" t="str">
        <f t="shared" si="1"/>
        <v>ปกติ</v>
      </c>
      <c r="K25" s="26">
        <f>(equal1!K25+equal2!K25+equal3!K25)/3</f>
        <v>0</v>
      </c>
      <c r="L25" s="26" t="str">
        <f t="shared" si="2"/>
        <v>ปกติ</v>
      </c>
      <c r="M25" s="26">
        <f>(equal1!M25+equal2!M25+equal3!M25)/3</f>
        <v>0</v>
      </c>
      <c r="N25" s="26" t="str">
        <f t="shared" si="3"/>
        <v>ปกติ</v>
      </c>
      <c r="O25" s="26">
        <f>(equal1!O25+equal2!O25+equal3!O25)/3</f>
        <v>0</v>
      </c>
      <c r="P25" s="26" t="str">
        <f t="shared" si="4"/>
        <v>ไม่มีจุดแข็ง</v>
      </c>
      <c r="Q25" s="60">
        <f t="shared" si="5"/>
        <v>0</v>
      </c>
      <c r="R25" s="60">
        <f t="shared" si="6"/>
        <v>0</v>
      </c>
      <c r="S25" s="26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4" t="str">
        <f>ฉบับครู!B26</f>
        <v>4/5</v>
      </c>
      <c r="D26" s="76">
        <f>ฉบับนักเรียน!C26</f>
        <v>44498</v>
      </c>
      <c r="E26" s="42" t="str">
        <f>ฉบับนักเรียน!D26</f>
        <v>นายภาคภูมิ  เทพโภชน์</v>
      </c>
      <c r="F26" s="26" t="str">
        <f>ฉบับนักเรียน!E26</f>
        <v>ชาย</v>
      </c>
      <c r="G26" s="60">
        <f>(equal1!G26+equal2!G26+equal3!G26)/3</f>
        <v>0</v>
      </c>
      <c r="H26" s="26" t="str">
        <f t="shared" si="0"/>
        <v>ปกติ</v>
      </c>
      <c r="I26" s="26">
        <f>(equal1!I26+equal2!I26+equal3!I26)/3</f>
        <v>0</v>
      </c>
      <c r="J26" s="26" t="str">
        <f t="shared" si="1"/>
        <v>ปกติ</v>
      </c>
      <c r="K26" s="26">
        <f>(equal1!K26+equal2!K26+equal3!K26)/3</f>
        <v>0</v>
      </c>
      <c r="L26" s="26" t="str">
        <f t="shared" si="2"/>
        <v>ปกติ</v>
      </c>
      <c r="M26" s="26">
        <f>(equal1!M26+equal2!M26+equal3!M26)/3</f>
        <v>0</v>
      </c>
      <c r="N26" s="26" t="str">
        <f t="shared" si="3"/>
        <v>ปกติ</v>
      </c>
      <c r="O26" s="26">
        <f>(equal1!O26+equal2!O26+equal3!O26)/3</f>
        <v>0</v>
      </c>
      <c r="P26" s="26" t="str">
        <f t="shared" si="4"/>
        <v>ไม่มีจุดแข็ง</v>
      </c>
      <c r="Q26" s="60">
        <f t="shared" si="5"/>
        <v>0</v>
      </c>
      <c r="R26" s="60">
        <f t="shared" si="6"/>
        <v>0</v>
      </c>
      <c r="S26" s="26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4" t="str">
        <f>ฉบับครู!B27</f>
        <v>4/5</v>
      </c>
      <c r="D27" s="76">
        <f>ฉบับนักเรียน!C27</f>
        <v>46210</v>
      </c>
      <c r="E27" s="42" t="str">
        <f>ฉบับนักเรียน!D27</f>
        <v>นายกฤษตฤณ  จารณะ</v>
      </c>
      <c r="F27" s="26" t="str">
        <f>ฉบับนักเรียน!E27</f>
        <v>ชาย</v>
      </c>
      <c r="G27" s="60">
        <f>(equal1!G27+equal2!G27+equal3!G27)/3</f>
        <v>0</v>
      </c>
      <c r="H27" s="26" t="str">
        <f t="shared" si="0"/>
        <v>ปกติ</v>
      </c>
      <c r="I27" s="26">
        <f>(equal1!I27+equal2!I27+equal3!I27)/3</f>
        <v>0</v>
      </c>
      <c r="J27" s="26" t="str">
        <f t="shared" si="1"/>
        <v>ปกติ</v>
      </c>
      <c r="K27" s="26">
        <f>(equal1!K27+equal2!K27+equal3!K27)/3</f>
        <v>0</v>
      </c>
      <c r="L27" s="26" t="str">
        <f t="shared" si="2"/>
        <v>ปกติ</v>
      </c>
      <c r="M27" s="26">
        <f>(equal1!M27+equal2!M27+equal3!M27)/3</f>
        <v>0</v>
      </c>
      <c r="N27" s="26" t="str">
        <f t="shared" si="3"/>
        <v>ปกติ</v>
      </c>
      <c r="O27" s="26">
        <f>(equal1!O27+equal2!O27+equal3!O27)/3</f>
        <v>0</v>
      </c>
      <c r="P27" s="26" t="str">
        <f t="shared" si="4"/>
        <v>ไม่มีจุดแข็ง</v>
      </c>
      <c r="Q27" s="60">
        <f t="shared" si="5"/>
        <v>0</v>
      </c>
      <c r="R27" s="60">
        <f t="shared" si="6"/>
        <v>0</v>
      </c>
      <c r="S27" s="26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4" t="str">
        <f>ฉบับครู!B28</f>
        <v>4/5</v>
      </c>
      <c r="D28" s="76">
        <f>ฉบับนักเรียน!C28</f>
        <v>46211</v>
      </c>
      <c r="E28" s="42" t="str">
        <f>ฉบับนักเรียน!D28</f>
        <v>นายชยพล  มังคะละ</v>
      </c>
      <c r="F28" s="26" t="str">
        <f>ฉบับนักเรียน!E28</f>
        <v>ชาย</v>
      </c>
      <c r="G28" s="60">
        <f>(equal1!G28+equal2!G28+equal3!G28)/3</f>
        <v>0</v>
      </c>
      <c r="H28" s="26" t="str">
        <f t="shared" si="0"/>
        <v>ปกติ</v>
      </c>
      <c r="I28" s="26">
        <f>(equal1!I28+equal2!I28+equal3!I28)/3</f>
        <v>0</v>
      </c>
      <c r="J28" s="26" t="str">
        <f t="shared" si="1"/>
        <v>ปกติ</v>
      </c>
      <c r="K28" s="26">
        <f>(equal1!K28+equal2!K28+equal3!K28)/3</f>
        <v>0</v>
      </c>
      <c r="L28" s="26" t="str">
        <f t="shared" si="2"/>
        <v>ปกติ</v>
      </c>
      <c r="M28" s="26">
        <f>(equal1!M28+equal2!M28+equal3!M28)/3</f>
        <v>0</v>
      </c>
      <c r="N28" s="26" t="str">
        <f t="shared" si="3"/>
        <v>ปกติ</v>
      </c>
      <c r="O28" s="26">
        <f>(equal1!O28+equal2!O28+equal3!O28)/3</f>
        <v>0</v>
      </c>
      <c r="P28" s="26" t="str">
        <f t="shared" si="4"/>
        <v>ไม่มีจุดแข็ง</v>
      </c>
      <c r="Q28" s="60">
        <f t="shared" si="5"/>
        <v>0</v>
      </c>
      <c r="R28" s="60">
        <f t="shared" si="6"/>
        <v>0</v>
      </c>
      <c r="S28" s="26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4" t="str">
        <f>ฉบับครู!B29</f>
        <v>4/5</v>
      </c>
      <c r="D29" s="76">
        <f>ฉบับนักเรียน!C29</f>
        <v>46212</v>
      </c>
      <c r="E29" s="42" t="str">
        <f>ฉบับนักเรียน!D29</f>
        <v>นายหาญนที  สีชมภู</v>
      </c>
      <c r="F29" s="26" t="str">
        <f>ฉบับนักเรียน!E29</f>
        <v>ชาย</v>
      </c>
      <c r="G29" s="60">
        <f>(equal1!G29+equal2!G29+equal3!G29)/3</f>
        <v>0</v>
      </c>
      <c r="H29" s="26" t="str">
        <f t="shared" si="0"/>
        <v>ปกติ</v>
      </c>
      <c r="I29" s="26">
        <f>(equal1!I29+equal2!I29+equal3!I29)/3</f>
        <v>0</v>
      </c>
      <c r="J29" s="26" t="str">
        <f t="shared" si="1"/>
        <v>ปกติ</v>
      </c>
      <c r="K29" s="26">
        <f>(equal1!K29+equal2!K29+equal3!K29)/3</f>
        <v>0</v>
      </c>
      <c r="L29" s="26" t="str">
        <f t="shared" si="2"/>
        <v>ปกติ</v>
      </c>
      <c r="M29" s="26">
        <f>(equal1!M29+equal2!M29+equal3!M29)/3</f>
        <v>0</v>
      </c>
      <c r="N29" s="26" t="str">
        <f t="shared" si="3"/>
        <v>ปกติ</v>
      </c>
      <c r="O29" s="26">
        <f>(equal1!O29+equal2!O29+equal3!O29)/3</f>
        <v>0</v>
      </c>
      <c r="P29" s="26" t="str">
        <f t="shared" si="4"/>
        <v>ไม่มีจุดแข็ง</v>
      </c>
      <c r="Q29" s="60">
        <f t="shared" si="5"/>
        <v>0</v>
      </c>
      <c r="R29" s="60">
        <f t="shared" si="6"/>
        <v>0</v>
      </c>
      <c r="S29" s="26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4" t="str">
        <f>ฉบับครู!B30</f>
        <v>4/5</v>
      </c>
      <c r="D30" s="76">
        <f>ฉบับนักเรียน!C30</f>
        <v>44023</v>
      </c>
      <c r="E30" s="42" t="str">
        <f>ฉบับนักเรียน!D30</f>
        <v>นางสาวกมลชนก  กันทเนตร์</v>
      </c>
      <c r="F30" s="26" t="str">
        <f>ฉบับนักเรียน!E30</f>
        <v>หญิง</v>
      </c>
      <c r="G30" s="60">
        <f>(equal1!G30+equal2!G30+equal3!G30)/3</f>
        <v>0</v>
      </c>
      <c r="H30" s="26" t="str">
        <f t="shared" si="0"/>
        <v>ปกติ</v>
      </c>
      <c r="I30" s="26">
        <f>(equal1!I30+equal2!I30+equal3!I30)/3</f>
        <v>0</v>
      </c>
      <c r="J30" s="26" t="str">
        <f t="shared" si="1"/>
        <v>ปกติ</v>
      </c>
      <c r="K30" s="26">
        <f>(equal1!K30+equal2!K30+equal3!K30)/3</f>
        <v>0</v>
      </c>
      <c r="L30" s="26" t="str">
        <f t="shared" si="2"/>
        <v>ปกติ</v>
      </c>
      <c r="M30" s="26">
        <f>(equal1!M30+equal2!M30+equal3!M30)/3</f>
        <v>0</v>
      </c>
      <c r="N30" s="26" t="str">
        <f t="shared" si="3"/>
        <v>ปกติ</v>
      </c>
      <c r="O30" s="26">
        <f>(equal1!O30+equal2!O30+equal3!O30)/3</f>
        <v>0</v>
      </c>
      <c r="P30" s="26" t="str">
        <f t="shared" si="4"/>
        <v>ไม่มีจุดแข็ง</v>
      </c>
      <c r="Q30" s="60">
        <f t="shared" si="5"/>
        <v>0</v>
      </c>
      <c r="R30" s="60">
        <f t="shared" si="6"/>
        <v>0</v>
      </c>
      <c r="S30" s="26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4" t="str">
        <f>ฉบับครู!B31</f>
        <v>4/5</v>
      </c>
      <c r="D31" s="76">
        <f>ฉบับนักเรียน!C31</f>
        <v>44107</v>
      </c>
      <c r="E31" s="42" t="str">
        <f>ฉบับนักเรียน!D31</f>
        <v>เด็กหญิงธวัลรัตน์  ปู่จันทร์</v>
      </c>
      <c r="F31" s="26" t="str">
        <f>ฉบับนักเรียน!E31</f>
        <v>หญิง</v>
      </c>
      <c r="G31" s="60">
        <f>(equal1!G31+equal2!G31+equal3!G31)/3</f>
        <v>0</v>
      </c>
      <c r="H31" s="26" t="str">
        <f t="shared" si="0"/>
        <v>ปกติ</v>
      </c>
      <c r="I31" s="26">
        <f>(equal1!I31+equal2!I31+equal3!I31)/3</f>
        <v>0</v>
      </c>
      <c r="J31" s="26" t="str">
        <f t="shared" si="1"/>
        <v>ปกติ</v>
      </c>
      <c r="K31" s="26">
        <f>(equal1!K31+equal2!K31+equal3!K31)/3</f>
        <v>0</v>
      </c>
      <c r="L31" s="26" t="str">
        <f t="shared" si="2"/>
        <v>ปกติ</v>
      </c>
      <c r="M31" s="26">
        <f>(equal1!M31+equal2!M31+equal3!M31)/3</f>
        <v>0</v>
      </c>
      <c r="N31" s="26" t="str">
        <f t="shared" si="3"/>
        <v>ปกติ</v>
      </c>
      <c r="O31" s="26">
        <f>(equal1!O31+equal2!O31+equal3!O31)/3</f>
        <v>0</v>
      </c>
      <c r="P31" s="26" t="str">
        <f t="shared" si="4"/>
        <v>ไม่มีจุดแข็ง</v>
      </c>
      <c r="Q31" s="60">
        <f t="shared" si="5"/>
        <v>0</v>
      </c>
      <c r="R31" s="60">
        <f t="shared" si="6"/>
        <v>0</v>
      </c>
      <c r="S31" s="26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4" t="str">
        <f>ฉบับครู!B32</f>
        <v>4/5</v>
      </c>
      <c r="D32" s="76">
        <f>ฉบับนักเรียน!C32</f>
        <v>44192</v>
      </c>
      <c r="E32" s="42" t="str">
        <f>ฉบับนักเรียน!D32</f>
        <v>นางสาวณัฐวรรณ  เพชรสิทธิ์</v>
      </c>
      <c r="F32" s="26" t="str">
        <f>ฉบับนักเรียน!E32</f>
        <v>หญิง</v>
      </c>
      <c r="G32" s="60">
        <f>(equal1!G32+equal2!G32+equal3!G32)/3</f>
        <v>0</v>
      </c>
      <c r="H32" s="26" t="str">
        <f t="shared" si="0"/>
        <v>ปกติ</v>
      </c>
      <c r="I32" s="26">
        <f>(equal1!I32+equal2!I32+equal3!I32)/3</f>
        <v>0</v>
      </c>
      <c r="J32" s="26" t="str">
        <f t="shared" si="1"/>
        <v>ปกติ</v>
      </c>
      <c r="K32" s="26">
        <f>(equal1!K32+equal2!K32+equal3!K32)/3</f>
        <v>0</v>
      </c>
      <c r="L32" s="26" t="str">
        <f t="shared" si="2"/>
        <v>ปกติ</v>
      </c>
      <c r="M32" s="26">
        <f>(equal1!M32+equal2!M32+equal3!M32)/3</f>
        <v>0</v>
      </c>
      <c r="N32" s="26" t="str">
        <f t="shared" si="3"/>
        <v>ปกติ</v>
      </c>
      <c r="O32" s="26">
        <f>(equal1!O32+equal2!O32+equal3!O32)/3</f>
        <v>0</v>
      </c>
      <c r="P32" s="26" t="str">
        <f t="shared" si="4"/>
        <v>ไม่มีจุดแข็ง</v>
      </c>
      <c r="Q32" s="60">
        <f t="shared" si="5"/>
        <v>0</v>
      </c>
      <c r="R32" s="60">
        <f t="shared" si="6"/>
        <v>0</v>
      </c>
      <c r="S32" s="26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4" t="str">
        <f>ฉบับครู!B33</f>
        <v>4/5</v>
      </c>
      <c r="D33" s="76">
        <f>ฉบับนักเรียน!C33</f>
        <v>44257</v>
      </c>
      <c r="E33" s="42" t="str">
        <f>ฉบับนักเรียน!D33</f>
        <v>เด็กหญิงหนึ่งฤทัย  ม่วงอ่อน</v>
      </c>
      <c r="F33" s="26" t="str">
        <f>ฉบับนักเรียน!E33</f>
        <v>หญิง</v>
      </c>
      <c r="G33" s="60">
        <f>(equal1!G33+equal2!G33+equal3!G33)/3</f>
        <v>0</v>
      </c>
      <c r="H33" s="26" t="str">
        <f t="shared" si="0"/>
        <v>ปกติ</v>
      </c>
      <c r="I33" s="26">
        <f>(equal1!I33+equal2!I33+equal3!I33)/3</f>
        <v>0</v>
      </c>
      <c r="J33" s="26" t="str">
        <f t="shared" si="1"/>
        <v>ปกติ</v>
      </c>
      <c r="K33" s="26">
        <f>(equal1!K33+equal2!K33+equal3!K33)/3</f>
        <v>0</v>
      </c>
      <c r="L33" s="26" t="str">
        <f t="shared" si="2"/>
        <v>ปกติ</v>
      </c>
      <c r="M33" s="26">
        <f>(equal1!M33+equal2!M33+equal3!M33)/3</f>
        <v>0</v>
      </c>
      <c r="N33" s="26" t="str">
        <f t="shared" si="3"/>
        <v>ปกติ</v>
      </c>
      <c r="O33" s="26">
        <f>(equal1!O33+equal2!O33+equal3!O33)/3</f>
        <v>0</v>
      </c>
      <c r="P33" s="26" t="str">
        <f t="shared" si="4"/>
        <v>ไม่มีจุดแข็ง</v>
      </c>
      <c r="Q33" s="60">
        <f t="shared" si="5"/>
        <v>0</v>
      </c>
      <c r="R33" s="60">
        <f t="shared" si="6"/>
        <v>0</v>
      </c>
      <c r="S33" s="26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4" t="str">
        <f>ฉบับครู!B34</f>
        <v>4/5</v>
      </c>
      <c r="D34" s="76">
        <f>ฉบับนักเรียน!C34</f>
        <v>44344</v>
      </c>
      <c r="E34" s="42" t="str">
        <f>ฉบับนักเรียน!D34</f>
        <v>เด็กหญิงภัทรวดี  ธวัชธาตรี</v>
      </c>
      <c r="F34" s="26" t="str">
        <f>ฉบับนักเรียน!E34</f>
        <v>หญิง</v>
      </c>
      <c r="G34" s="60">
        <f>(equal1!G34+equal2!G34+equal3!G34)/3</f>
        <v>0</v>
      </c>
      <c r="H34" s="26" t="str">
        <f t="shared" si="0"/>
        <v>ปกติ</v>
      </c>
      <c r="I34" s="26">
        <f>(equal1!I34+equal2!I34+equal3!I34)/3</f>
        <v>0</v>
      </c>
      <c r="J34" s="26" t="str">
        <f t="shared" si="1"/>
        <v>ปกติ</v>
      </c>
      <c r="K34" s="26">
        <f>(equal1!K34+equal2!K34+equal3!K34)/3</f>
        <v>0</v>
      </c>
      <c r="L34" s="26" t="str">
        <f t="shared" si="2"/>
        <v>ปกติ</v>
      </c>
      <c r="M34" s="26">
        <f>(equal1!M34+equal2!M34+equal3!M34)/3</f>
        <v>0</v>
      </c>
      <c r="N34" s="26" t="str">
        <f t="shared" si="3"/>
        <v>ปกติ</v>
      </c>
      <c r="O34" s="26">
        <f>(equal1!O34+equal2!O34+equal3!O34)/3</f>
        <v>0</v>
      </c>
      <c r="P34" s="26" t="str">
        <f t="shared" si="4"/>
        <v>ไม่มีจุดแข็ง</v>
      </c>
      <c r="Q34" s="60">
        <f t="shared" si="5"/>
        <v>0</v>
      </c>
      <c r="R34" s="60">
        <f t="shared" si="6"/>
        <v>0</v>
      </c>
      <c r="S34" s="26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4" t="str">
        <f>ฉบับครู!B35</f>
        <v>4/5</v>
      </c>
      <c r="D35" s="76">
        <f>ฉบับนักเรียน!C35</f>
        <v>44379</v>
      </c>
      <c r="E35" s="42" t="str">
        <f>ฉบับนักเรียน!D35</f>
        <v>นางสาวตรีชฎา  สุทธิ์สถาน</v>
      </c>
      <c r="F35" s="26" t="str">
        <f>ฉบับนักเรียน!E35</f>
        <v>หญิง</v>
      </c>
      <c r="G35" s="60">
        <f>(equal1!G35+equal2!G35+equal3!G35)/3</f>
        <v>0</v>
      </c>
      <c r="H35" s="26" t="str">
        <f t="shared" si="0"/>
        <v>ปกติ</v>
      </c>
      <c r="I35" s="26">
        <f>(equal1!I35+equal2!I35+equal3!I35)/3</f>
        <v>0</v>
      </c>
      <c r="J35" s="26" t="str">
        <f t="shared" si="1"/>
        <v>ปกติ</v>
      </c>
      <c r="K35" s="26">
        <f>(equal1!K35+equal2!K35+equal3!K35)/3</f>
        <v>0</v>
      </c>
      <c r="L35" s="26" t="str">
        <f t="shared" si="2"/>
        <v>ปกติ</v>
      </c>
      <c r="M35" s="26">
        <f>(equal1!M35+equal2!M35+equal3!M35)/3</f>
        <v>0</v>
      </c>
      <c r="N35" s="26" t="str">
        <f t="shared" si="3"/>
        <v>ปกติ</v>
      </c>
      <c r="O35" s="26">
        <f>(equal1!O35+equal2!O35+equal3!O35)/3</f>
        <v>0</v>
      </c>
      <c r="P35" s="26" t="str">
        <f t="shared" si="4"/>
        <v>ไม่มีจุดแข็ง</v>
      </c>
      <c r="Q35" s="60">
        <f t="shared" si="5"/>
        <v>0</v>
      </c>
      <c r="R35" s="60">
        <f t="shared" si="6"/>
        <v>0</v>
      </c>
      <c r="S35" s="26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4" t="str">
        <f>ฉบับครู!B36</f>
        <v>4/5</v>
      </c>
      <c r="D36" s="76">
        <f>ฉบับนักเรียน!C36</f>
        <v>44477</v>
      </c>
      <c r="E36" s="42" t="str">
        <f>ฉบับนักเรียน!D36</f>
        <v>นางสาวมนปรียา  บัวมาตร</v>
      </c>
      <c r="F36" s="26" t="str">
        <f>ฉบับนักเรียน!E36</f>
        <v>หญิง</v>
      </c>
      <c r="G36" s="60">
        <f>(equal1!G36+equal2!G36+equal3!G36)/3</f>
        <v>0</v>
      </c>
      <c r="H36" s="26" t="str">
        <f t="shared" si="0"/>
        <v>ปกติ</v>
      </c>
      <c r="I36" s="26">
        <f>(equal1!I36+equal2!I36+equal3!I36)/3</f>
        <v>0</v>
      </c>
      <c r="J36" s="26" t="str">
        <f t="shared" si="1"/>
        <v>ปกติ</v>
      </c>
      <c r="K36" s="26">
        <f>(equal1!K36+equal2!K36+equal3!K36)/3</f>
        <v>0</v>
      </c>
      <c r="L36" s="26" t="str">
        <f t="shared" si="2"/>
        <v>ปกติ</v>
      </c>
      <c r="M36" s="26">
        <f>(equal1!M36+equal2!M36+equal3!M36)/3</f>
        <v>0</v>
      </c>
      <c r="N36" s="26" t="str">
        <f t="shared" si="3"/>
        <v>ปกติ</v>
      </c>
      <c r="O36" s="26">
        <f>(equal1!O36+equal2!O36+equal3!O36)/3</f>
        <v>0</v>
      </c>
      <c r="P36" s="26" t="str">
        <f t="shared" si="4"/>
        <v>ไม่มีจุดแข็ง</v>
      </c>
      <c r="Q36" s="60">
        <f t="shared" si="5"/>
        <v>0</v>
      </c>
      <c r="R36" s="60">
        <f t="shared" si="6"/>
        <v>0</v>
      </c>
      <c r="S36" s="26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4" t="str">
        <f>ฉบับครู!B37</f>
        <v>4/5</v>
      </c>
      <c r="D37" s="76">
        <f>ฉบับนักเรียน!C37</f>
        <v>46213</v>
      </c>
      <c r="E37" s="42" t="str">
        <f>ฉบับนักเรียน!D37</f>
        <v>นางสาวชมพูนุท  กริดโสภี</v>
      </c>
      <c r="F37" s="26" t="str">
        <f>ฉบับนักเรียน!E37</f>
        <v>หญิง</v>
      </c>
      <c r="G37" s="60">
        <f>(equal1!G37+equal2!G37+equal3!G37)/3</f>
        <v>0</v>
      </c>
      <c r="H37" s="26" t="str">
        <f t="shared" si="0"/>
        <v>ปกติ</v>
      </c>
      <c r="I37" s="26">
        <f>(equal1!I37+equal2!I37+equal3!I37)/3</f>
        <v>0</v>
      </c>
      <c r="J37" s="26" t="str">
        <f t="shared" si="1"/>
        <v>ปกติ</v>
      </c>
      <c r="K37" s="26">
        <f>(equal1!K37+equal2!K37+equal3!K37)/3</f>
        <v>0</v>
      </c>
      <c r="L37" s="26" t="str">
        <f t="shared" si="2"/>
        <v>ปกติ</v>
      </c>
      <c r="M37" s="26">
        <f>(equal1!M37+equal2!M37+equal3!M37)/3</f>
        <v>0</v>
      </c>
      <c r="N37" s="26" t="str">
        <f t="shared" si="3"/>
        <v>ปกติ</v>
      </c>
      <c r="O37" s="26">
        <f>(equal1!O37+equal2!O37+equal3!O37)/3</f>
        <v>0</v>
      </c>
      <c r="P37" s="26" t="str">
        <f t="shared" si="4"/>
        <v>ไม่มีจุดแข็ง</v>
      </c>
      <c r="Q37" s="60">
        <f t="shared" si="5"/>
        <v>0</v>
      </c>
      <c r="R37" s="60">
        <f t="shared" si="6"/>
        <v>0</v>
      </c>
      <c r="S37" s="26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4" t="str">
        <f>ฉบับครู!B38</f>
        <v>4/5</v>
      </c>
      <c r="D38" s="76">
        <f>ฉบับนักเรียน!C38</f>
        <v>46215</v>
      </c>
      <c r="E38" s="42" t="str">
        <f>ฉบับนักเรียน!D38</f>
        <v>เด็กหญิงศรัญญ่า  เป็นขลุ่ย</v>
      </c>
      <c r="F38" s="26" t="str">
        <f>ฉบับนักเรียน!E38</f>
        <v>หญิง</v>
      </c>
      <c r="G38" s="60">
        <f>(equal1!G38+equal2!G38+equal3!G38)/3</f>
        <v>0</v>
      </c>
      <c r="H38" s="26" t="str">
        <f t="shared" si="0"/>
        <v>ปกติ</v>
      </c>
      <c r="I38" s="26">
        <f>(equal1!I38+equal2!I38+equal3!I38)/3</f>
        <v>0</v>
      </c>
      <c r="J38" s="26" t="str">
        <f t="shared" si="1"/>
        <v>ปกติ</v>
      </c>
      <c r="K38" s="26">
        <f>(equal1!K38+equal2!K38+equal3!K38)/3</f>
        <v>0</v>
      </c>
      <c r="L38" s="26" t="str">
        <f t="shared" si="2"/>
        <v>ปกติ</v>
      </c>
      <c r="M38" s="26">
        <f>(equal1!M38+equal2!M38+equal3!M38)/3</f>
        <v>0</v>
      </c>
      <c r="N38" s="26" t="str">
        <f t="shared" si="3"/>
        <v>ปกติ</v>
      </c>
      <c r="O38" s="26">
        <f>(equal1!O38+equal2!O38+equal3!O38)/3</f>
        <v>0</v>
      </c>
      <c r="P38" s="26" t="str">
        <f t="shared" si="4"/>
        <v>ไม่มีจุดแข็ง</v>
      </c>
      <c r="Q38" s="60">
        <f t="shared" si="5"/>
        <v>0</v>
      </c>
      <c r="R38" s="60">
        <f t="shared" si="6"/>
        <v>0</v>
      </c>
      <c r="S38" s="26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4" t="str">
        <f>ฉบับครู!B39</f>
        <v>4/5</v>
      </c>
      <c r="D39" s="76">
        <f>ฉบับนักเรียน!C39</f>
        <v>46216</v>
      </c>
      <c r="E39" s="42" t="str">
        <f>ฉบับนักเรียน!D39</f>
        <v>นางสาวอารียา  ภิสิทธิ์ธี</v>
      </c>
      <c r="F39" s="26" t="str">
        <f>ฉบับนักเรียน!E39</f>
        <v>หญิง</v>
      </c>
      <c r="G39" s="60">
        <f>(equal1!G39+equal2!G39+equal3!G39)/3</f>
        <v>0</v>
      </c>
      <c r="H39" s="26" t="str">
        <f t="shared" si="0"/>
        <v>ปกติ</v>
      </c>
      <c r="I39" s="26">
        <f>(equal1!I39+equal2!I39+equal3!I39)/3</f>
        <v>0</v>
      </c>
      <c r="J39" s="26" t="str">
        <f t="shared" si="1"/>
        <v>ปกติ</v>
      </c>
      <c r="K39" s="26">
        <f>(equal1!K39+equal2!K39+equal3!K39)/3</f>
        <v>0</v>
      </c>
      <c r="L39" s="26" t="str">
        <f t="shared" si="2"/>
        <v>ปกติ</v>
      </c>
      <c r="M39" s="26">
        <f>(equal1!M39+equal2!M39+equal3!M39)/3</f>
        <v>0</v>
      </c>
      <c r="N39" s="26" t="str">
        <f t="shared" si="3"/>
        <v>ปกติ</v>
      </c>
      <c r="O39" s="26">
        <f>(equal1!O39+equal2!O39+equal3!O39)/3</f>
        <v>0</v>
      </c>
      <c r="P39" s="26" t="str">
        <f t="shared" si="4"/>
        <v>ไม่มีจุดแข็ง</v>
      </c>
      <c r="Q39" s="60">
        <f t="shared" si="5"/>
        <v>0</v>
      </c>
      <c r="R39" s="60">
        <f t="shared" si="6"/>
        <v>0</v>
      </c>
      <c r="S39" s="26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s="46" customFormat="1" ht="15.75" customHeight="1" x14ac:dyDescent="0.6">
      <c r="A40" s="40"/>
      <c r="B40" s="62"/>
      <c r="C40" s="71"/>
      <c r="D40" s="45"/>
      <c r="E40" s="53"/>
      <c r="F40" s="54"/>
      <c r="G40" s="72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s="46" customFormat="1" ht="15.75" customHeight="1" x14ac:dyDescent="0.6">
      <c r="A41" s="40"/>
      <c r="B41" s="62"/>
      <c r="C41" s="71"/>
      <c r="D41" s="45"/>
      <c r="E41" s="53"/>
      <c r="F41" s="54"/>
      <c r="G41" s="72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s="46" customFormat="1" ht="15.75" customHeight="1" x14ac:dyDescent="0.6">
      <c r="A42" s="40"/>
      <c r="B42" s="62"/>
      <c r="C42" s="71"/>
      <c r="D42" s="45"/>
      <c r="E42" s="53"/>
      <c r="F42" s="54"/>
      <c r="G42" s="72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s="46" customFormat="1" ht="15.75" customHeight="1" x14ac:dyDescent="0.6">
      <c r="A43" s="40"/>
      <c r="B43" s="73"/>
      <c r="C43" s="74"/>
      <c r="D43" s="75"/>
      <c r="E43" s="53"/>
      <c r="F43" s="54"/>
      <c r="G43" s="72"/>
      <c r="H43" s="54"/>
      <c r="I43" s="54"/>
      <c r="J43" s="54"/>
      <c r="K43" s="54"/>
      <c r="L43" s="54"/>
      <c r="M43" s="54"/>
      <c r="N43" s="54"/>
      <c r="O43" s="54"/>
      <c r="P43" s="73"/>
      <c r="Q43" s="54"/>
      <c r="R43" s="54"/>
      <c r="S43" s="54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s="46" customFormat="1" ht="15.75" customHeight="1" x14ac:dyDescent="0.6">
      <c r="A44" s="40"/>
      <c r="B44" s="73"/>
      <c r="C44" s="74"/>
      <c r="D44" s="45" t="str">
        <f>report1!D56</f>
        <v>(ลงชื่อ)</v>
      </c>
      <c r="E44" s="53"/>
      <c r="F44" s="54"/>
      <c r="G44" s="72"/>
      <c r="H44" s="54"/>
      <c r="I44" s="54"/>
      <c r="J44" s="54"/>
      <c r="K44" s="54"/>
      <c r="L44" s="54" t="str">
        <f>report1!L56</f>
        <v xml:space="preserve">                 (ลงชื่อ)</v>
      </c>
      <c r="M44" s="54"/>
      <c r="N44" s="54"/>
      <c r="O44" s="54"/>
      <c r="P44" s="54"/>
      <c r="Q44" s="54"/>
      <c r="R44" s="54"/>
      <c r="S44" s="54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s="46" customFormat="1" ht="15.75" customHeight="1" x14ac:dyDescent="0.6">
      <c r="A45" s="40"/>
      <c r="B45" s="73"/>
      <c r="C45" s="74"/>
      <c r="D45" s="45"/>
      <c r="E45" s="54" t="str">
        <f>report1!E57</f>
        <v>นายทองจันทร์ เติมจิตร</v>
      </c>
      <c r="F45" s="54"/>
      <c r="G45" s="72"/>
      <c r="H45" s="54"/>
      <c r="I45" s="54"/>
      <c r="J45" s="54"/>
      <c r="K45" s="54"/>
      <c r="L45" s="54"/>
      <c r="M45" s="54"/>
      <c r="N45" s="89" t="str">
        <f>report1!N57</f>
        <v>นางสาวสุวิมล ประดับสุข</v>
      </c>
      <c r="O45" s="88"/>
      <c r="P45" s="88"/>
      <c r="Q45" s="54"/>
      <c r="R45" s="54"/>
      <c r="S45" s="54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s="46" customFormat="1" ht="15.75" customHeight="1" x14ac:dyDescent="0.6">
      <c r="A46" s="40"/>
      <c r="B46" s="73"/>
      <c r="C46" s="74"/>
      <c r="D46" s="45"/>
      <c r="E46" s="54" t="str">
        <f>report1!E58</f>
        <v xml:space="preserve">      ครูที่ปรึกษา</v>
      </c>
      <c r="F46" s="54"/>
      <c r="G46" s="72"/>
      <c r="H46" s="54"/>
      <c r="I46" s="54"/>
      <c r="J46" s="54"/>
      <c r="K46" s="54"/>
      <c r="L46" s="54"/>
      <c r="M46" s="54"/>
      <c r="N46" s="89" t="str">
        <f>report1!N58</f>
        <v>ครูที่ปรึกษา</v>
      </c>
      <c r="O46" s="88"/>
      <c r="P46" s="88"/>
      <c r="Q46" s="54"/>
      <c r="R46" s="54"/>
      <c r="S46" s="54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s="46" customFormat="1" ht="15.75" customHeight="1" x14ac:dyDescent="0.6">
      <c r="A47" s="40"/>
      <c r="B47" s="73"/>
      <c r="C47" s="74"/>
      <c r="D47" s="75"/>
      <c r="E47" s="53"/>
      <c r="F47" s="54"/>
      <c r="G47" s="72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5.75" customHeight="1" x14ac:dyDescent="0.5">
      <c r="A48" s="2"/>
      <c r="B48" s="7"/>
      <c r="C48" s="8"/>
      <c r="D48" s="10"/>
      <c r="E48" s="11"/>
      <c r="F48" s="9"/>
      <c r="G48" s="12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5.75" customHeight="1" x14ac:dyDescent="0.5">
      <c r="A49" s="2"/>
      <c r="B49" s="7"/>
      <c r="C49" s="8"/>
      <c r="D49" s="10"/>
      <c r="E49" s="11"/>
      <c r="F49" s="9"/>
      <c r="G49" s="12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5.75" customHeight="1" x14ac:dyDescent="0.5">
      <c r="A50" s="2"/>
      <c r="B50" s="7"/>
      <c r="C50" s="8"/>
      <c r="D50" s="10"/>
      <c r="E50" s="11"/>
      <c r="F50" s="9"/>
      <c r="G50" s="12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5.75" customHeight="1" x14ac:dyDescent="0.5">
      <c r="A51" s="2"/>
      <c r="B51" s="7"/>
      <c r="C51" s="8"/>
      <c r="D51" s="10"/>
      <c r="E51" s="11"/>
      <c r="F51" s="9"/>
      <c r="G51" s="12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5.75" customHeight="1" x14ac:dyDescent="0.5">
      <c r="A52" s="2"/>
      <c r="B52" s="7"/>
      <c r="C52" s="8"/>
      <c r="D52" s="10"/>
      <c r="E52" s="11"/>
      <c r="F52" s="9"/>
      <c r="G52" s="12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5.75" customHeight="1" x14ac:dyDescent="0.5">
      <c r="A53" s="2"/>
      <c r="B53" s="7"/>
      <c r="C53" s="8"/>
      <c r="D53" s="10"/>
      <c r="E53" s="11"/>
      <c r="F53" s="9"/>
      <c r="G53" s="12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8.75" customHeight="1" x14ac:dyDescent="0.5">
      <c r="A55" s="6"/>
      <c r="B55" s="7"/>
      <c r="C55" s="7"/>
      <c r="D55" s="13"/>
      <c r="E55" s="14"/>
      <c r="F55" s="7"/>
      <c r="G55" s="15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8.75" customHeight="1" x14ac:dyDescent="0.5">
      <c r="A56" s="2"/>
      <c r="B56" s="2"/>
      <c r="C56" s="2"/>
      <c r="D56" s="3"/>
      <c r="E56" s="2"/>
      <c r="F56" s="2"/>
      <c r="G56" s="1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8.75" customHeight="1" x14ac:dyDescent="0.5">
      <c r="A57" s="2"/>
      <c r="B57" s="2"/>
      <c r="C57" s="2"/>
      <c r="D57" s="3"/>
      <c r="E57" s="3"/>
      <c r="F57" s="2"/>
      <c r="G57" s="16"/>
      <c r="H57" s="2"/>
      <c r="I57" s="2"/>
      <c r="J57" s="2"/>
      <c r="K57" s="2"/>
      <c r="L57" s="2"/>
      <c r="M57" s="2"/>
      <c r="N57" s="101"/>
      <c r="O57" s="102"/>
      <c r="P57" s="10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8.75" customHeight="1" x14ac:dyDescent="0.5">
      <c r="A58" s="2"/>
      <c r="B58" s="2"/>
      <c r="C58" s="2"/>
      <c r="D58" s="3"/>
      <c r="E58" s="3"/>
      <c r="F58" s="2"/>
      <c r="G58" s="16"/>
      <c r="H58" s="2"/>
      <c r="I58" s="2"/>
      <c r="J58" s="2"/>
      <c r="K58" s="2"/>
      <c r="L58" s="2"/>
      <c r="M58" s="11"/>
      <c r="N58" s="101"/>
      <c r="O58" s="102"/>
      <c r="P58" s="10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1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1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1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</sheetData>
  <mergeCells count="7">
    <mergeCell ref="N57:P57"/>
    <mergeCell ref="N58:P58"/>
    <mergeCell ref="B2:F2"/>
    <mergeCell ref="H2:S2"/>
    <mergeCell ref="B3:F3"/>
    <mergeCell ref="N45:P45"/>
    <mergeCell ref="N46:P46"/>
  </mergeCells>
  <phoneticPr fontId="16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3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6" customWidth="1"/>
    <col min="2" max="11" width="9.08203125" style="46" customWidth="1"/>
    <col min="12" max="26" width="8" style="46" customWidth="1"/>
    <col min="27" max="16384" width="10.08203125" style="46"/>
  </cols>
  <sheetData>
    <row r="1" spans="1:26" ht="23.25" customHeight="1" x14ac:dyDescent="0.6">
      <c r="A1" s="40"/>
      <c r="B1" s="104" t="s">
        <v>88</v>
      </c>
      <c r="C1" s="105"/>
      <c r="D1" s="105"/>
      <c r="E1" s="105"/>
      <c r="F1" s="105"/>
      <c r="G1" s="105"/>
      <c r="H1" s="105"/>
      <c r="I1" s="104" t="s">
        <v>99</v>
      </c>
      <c r="J1" s="105"/>
      <c r="K1" s="61" t="s">
        <v>89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9.5" customHeight="1" x14ac:dyDescent="0.6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9.5" customHeight="1" x14ac:dyDescent="0.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9.5" customHeight="1" x14ac:dyDescent="0.6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9.5" customHeight="1" x14ac:dyDescent="0.6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9.5" customHeight="1" x14ac:dyDescent="0.6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9.5" customHeight="1" x14ac:dyDescent="0.6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9.5" customHeight="1" x14ac:dyDescent="0.6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9.5" customHeight="1" x14ac:dyDescent="0.6">
      <c r="A9" s="40"/>
      <c r="B9" s="40"/>
      <c r="C9" s="40"/>
      <c r="D9" s="40" t="s">
        <v>2</v>
      </c>
      <c r="E9" s="40" t="s">
        <v>90</v>
      </c>
      <c r="F9" s="40" t="s">
        <v>4</v>
      </c>
      <c r="G9" s="40" t="s">
        <v>91</v>
      </c>
      <c r="H9" s="40"/>
      <c r="I9" s="45" t="s">
        <v>92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9.5" customHeight="1" x14ac:dyDescent="0.6">
      <c r="A10" s="40"/>
      <c r="B10" s="40"/>
      <c r="C10" s="40" t="s">
        <v>93</v>
      </c>
      <c r="D10" s="40">
        <f>COUNTIF(summary!H5:'summary'!H54,"=ปกติ")</f>
        <v>35</v>
      </c>
      <c r="E10" s="40">
        <f>COUNTIF(summary!J5:'summary'!J54,"=ปกติ")</f>
        <v>35</v>
      </c>
      <c r="F10" s="40">
        <f>COUNTIF(summary!L5:'summary'!L54,"=ปกติ")</f>
        <v>35</v>
      </c>
      <c r="G10" s="40">
        <f>COUNTIF(summary!N5:'summary'!N54,"=ปกติ")</f>
        <v>35</v>
      </c>
      <c r="H10" s="45" t="s">
        <v>94</v>
      </c>
      <c r="I10" s="40">
        <f>COUNTIF(summary!P5:'summary'!P54,"=มีจุดแข็ง")</f>
        <v>0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9.5" customHeight="1" x14ac:dyDescent="0.6">
      <c r="A11" s="40"/>
      <c r="B11" s="40"/>
      <c r="C11" s="40" t="s">
        <v>95</v>
      </c>
      <c r="D11" s="40">
        <f>COUNTIF(summary!H5:'summary'!H54,"=เสี่ยง")</f>
        <v>0</v>
      </c>
      <c r="E11" s="40">
        <f>COUNTIF(summary!J5:'summary'!J54,"=เสี่ยง")</f>
        <v>0</v>
      </c>
      <c r="F11" s="40">
        <f>COUNTIF(summary!L5:'summary'!L54,"=เสี่ยง")</f>
        <v>0</v>
      </c>
      <c r="G11" s="40">
        <f>COUNTIF(summary!N5:'summary'!N54,"=เสี่ยง")</f>
        <v>0</v>
      </c>
      <c r="H11" s="40" t="s">
        <v>96</v>
      </c>
      <c r="I11" s="40">
        <f>COUNTIF(summary!P5:'summary'!P54,"=ไม่มีจุดแข็ง")</f>
        <v>35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9.5" customHeight="1" x14ac:dyDescent="0.6">
      <c r="A12" s="40"/>
      <c r="B12" s="40"/>
      <c r="C12" s="40" t="s">
        <v>97</v>
      </c>
      <c r="D12" s="40">
        <f>COUNTIF(summary!H5:'summary'!H54,"=มีปัญหา")</f>
        <v>0</v>
      </c>
      <c r="E12" s="40">
        <f>COUNTIF(summary!J5:'summary'!J54,"=มีปัญหา")</f>
        <v>0</v>
      </c>
      <c r="F12" s="40">
        <f>COUNTIF(summary!L5:'summary'!L54,"=มีปัญหา")</f>
        <v>0</v>
      </c>
      <c r="G12" s="40">
        <f>COUNTIF(summary!N5:'summary'!N54,"=มีปัญหา")</f>
        <v>0</v>
      </c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9.5" customHeight="1" x14ac:dyDescent="0.6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9.5" customHeight="1" x14ac:dyDescent="0.6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9.5" customHeight="1" x14ac:dyDescent="0.6">
      <c r="A15" s="40"/>
      <c r="B15" s="40"/>
      <c r="C15" s="40" t="s">
        <v>93</v>
      </c>
      <c r="D15" s="40">
        <f>COUNTIF(summary!S5:'summary'!S54,"=ปกติ")</f>
        <v>35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customHeight="1" x14ac:dyDescent="0.6">
      <c r="A16" s="40"/>
      <c r="B16" s="40"/>
      <c r="C16" s="40" t="s">
        <v>98</v>
      </c>
      <c r="D16" s="40">
        <f>COUNTIF(summary!S5:'summary'!S54,"=เสี่ยง")</f>
        <v>0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9.5" customHeight="1" x14ac:dyDescent="0.6">
      <c r="A17" s="40"/>
      <c r="B17" s="40"/>
      <c r="C17" s="40" t="s">
        <v>97</v>
      </c>
      <c r="D17" s="40">
        <f>COUNTIF(summary!S5:'summary'!S54,"=มีปัญหา")</f>
        <v>0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9.5" customHeight="1" x14ac:dyDescent="0.6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9.5" customHeight="1" x14ac:dyDescent="0.6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9.5" customHeight="1" x14ac:dyDescent="0.6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9.5" customHeight="1" x14ac:dyDescent="0.6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9.5" customHeight="1" x14ac:dyDescent="0.6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9.5" customHeight="1" x14ac:dyDescent="0.6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9.5" customHeight="1" x14ac:dyDescent="0.6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9.5" customHeight="1" x14ac:dyDescent="0.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9.5" customHeight="1" x14ac:dyDescent="0.6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9.5" customHeight="1" x14ac:dyDescent="0.6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9.5" customHeight="1" x14ac:dyDescent="0.6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9.5" customHeight="1" x14ac:dyDescent="0.6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9.5" customHeight="1" x14ac:dyDescent="0.6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9.5" customHeight="1" x14ac:dyDescent="0.6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9.5" customHeight="1" x14ac:dyDescent="0.6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9.5" customHeight="1" x14ac:dyDescent="0.6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35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9.5" customHeight="1" x14ac:dyDescent="0.6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1" customHeight="1" x14ac:dyDescent="0.6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9.5" customHeight="1" x14ac:dyDescent="0.6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9.5" customHeight="1" x14ac:dyDescent="0.6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9.5" customHeight="1" x14ac:dyDescent="0.6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9.5" customHeight="1" x14ac:dyDescent="0.6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9.5" customHeight="1" x14ac:dyDescent="0.6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9.5" customHeight="1" x14ac:dyDescent="0.6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9.5" customHeight="1" x14ac:dyDescent="0.6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9.5" customHeight="1" x14ac:dyDescent="0.6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9.5" customHeight="1" x14ac:dyDescent="0.6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9.5" customHeight="1" x14ac:dyDescent="0.6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9.5" customHeight="1" x14ac:dyDescent="0.6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9.5" customHeight="1" x14ac:dyDescent="0.6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9.5" customHeight="1" x14ac:dyDescent="0.6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9.5" customHeight="1" x14ac:dyDescent="0.6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9.5" customHeight="1" x14ac:dyDescent="0.6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9.5" customHeight="1" x14ac:dyDescent="0.6">
      <c r="A51" s="40"/>
      <c r="B51" s="95" t="s">
        <v>62</v>
      </c>
      <c r="C51" s="88"/>
      <c r="D51" s="88"/>
      <c r="E51" s="88"/>
      <c r="F51" s="40"/>
      <c r="G51" s="95" t="s">
        <v>62</v>
      </c>
      <c r="H51" s="88"/>
      <c r="I51" s="88"/>
      <c r="J51" s="88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customHeight="1" x14ac:dyDescent="0.6">
      <c r="A52" s="40"/>
      <c r="B52" s="87" t="str">
        <f>summary!E45</f>
        <v>นายทองจันทร์ เติมจิตร</v>
      </c>
      <c r="C52" s="88"/>
      <c r="D52" s="88"/>
      <c r="E52" s="88"/>
      <c r="F52" s="40"/>
      <c r="G52" s="87" t="str">
        <f>summary!N45</f>
        <v>นางสาวสุวิมล ประดับสุข</v>
      </c>
      <c r="H52" s="88"/>
      <c r="I52" s="88"/>
      <c r="J52" s="88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9.5" customHeight="1" x14ac:dyDescent="0.6">
      <c r="A53" s="40"/>
      <c r="B53" s="87" t="s">
        <v>63</v>
      </c>
      <c r="C53" s="88"/>
      <c r="D53" s="88"/>
      <c r="E53" s="88"/>
      <c r="F53" s="40"/>
      <c r="G53" s="87" t="s">
        <v>63</v>
      </c>
      <c r="H53" s="88"/>
      <c r="I53" s="88"/>
      <c r="J53" s="88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9.5" customHeight="1" x14ac:dyDescent="0.6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9.5" customHeight="1" x14ac:dyDescent="0.6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9.5" customHeight="1" x14ac:dyDescent="0.6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9.5" customHeight="1" x14ac:dyDescent="0.6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9.5" customHeight="1" x14ac:dyDescent="0.6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9.5" customHeight="1" x14ac:dyDescent="0.6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9.5" customHeight="1" x14ac:dyDescent="0.6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9.5" customHeight="1" x14ac:dyDescent="0.6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9.5" customHeight="1" x14ac:dyDescent="0.6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9.5" customHeight="1" x14ac:dyDescent="0.6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9.5" customHeight="1" x14ac:dyDescent="0.6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9.5" customHeight="1" x14ac:dyDescent="0.6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9.5" customHeight="1" x14ac:dyDescent="0.6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9.5" customHeight="1" x14ac:dyDescent="0.6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9.5" customHeight="1" x14ac:dyDescent="0.6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9.5" customHeight="1" x14ac:dyDescent="0.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9.5" customHeight="1" x14ac:dyDescent="0.6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9.5" customHeight="1" x14ac:dyDescent="0.6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9.5" customHeight="1" x14ac:dyDescent="0.6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9.5" customHeight="1" x14ac:dyDescent="0.6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9.5" customHeight="1" x14ac:dyDescent="0.6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9.5" customHeight="1" x14ac:dyDescent="0.6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9.5" customHeight="1" x14ac:dyDescent="0.6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9.5" customHeight="1" x14ac:dyDescent="0.6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9.5" customHeight="1" x14ac:dyDescent="0.6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9.5" customHeight="1" x14ac:dyDescent="0.6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9.5" customHeight="1" x14ac:dyDescent="0.6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9.5" customHeight="1" x14ac:dyDescent="0.6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9.5" customHeight="1" x14ac:dyDescent="0.6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9.5" customHeight="1" x14ac:dyDescent="0.6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9.5" customHeight="1" x14ac:dyDescent="0.6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9.5" customHeight="1" x14ac:dyDescent="0.6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9.5" customHeight="1" x14ac:dyDescent="0.6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9.5" customHeight="1" x14ac:dyDescent="0.6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9.5" customHeight="1" x14ac:dyDescent="0.6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9.5" customHeight="1" x14ac:dyDescent="0.6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9.5" customHeight="1" x14ac:dyDescent="0.6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9.5" customHeight="1" x14ac:dyDescent="0.6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9.5" customHeight="1" x14ac:dyDescent="0.6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9.5" customHeight="1" x14ac:dyDescent="0.6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9.5" customHeight="1" x14ac:dyDescent="0.6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9.5" customHeight="1" x14ac:dyDescent="0.6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9.5" customHeight="1" x14ac:dyDescent="0.6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9.5" customHeight="1" x14ac:dyDescent="0.6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9.5" customHeight="1" x14ac:dyDescent="0.6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9.5" customHeight="1" x14ac:dyDescent="0.6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9.5" customHeight="1" x14ac:dyDescent="0.6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9.5" customHeight="1" x14ac:dyDescent="0.6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9.5" customHeight="1" x14ac:dyDescent="0.6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9.5" customHeight="1" x14ac:dyDescent="0.6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9.5" customHeight="1" x14ac:dyDescent="0.6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9.5" customHeight="1" x14ac:dyDescent="0.6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9.5" customHeight="1" x14ac:dyDescent="0.6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9.5" customHeight="1" x14ac:dyDescent="0.6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9.5" customHeight="1" x14ac:dyDescent="0.6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9.5" customHeight="1" x14ac:dyDescent="0.6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9.5" customHeight="1" x14ac:dyDescent="0.6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9.5" customHeight="1" x14ac:dyDescent="0.6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9.5" customHeight="1" x14ac:dyDescent="0.6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9.5" customHeight="1" x14ac:dyDescent="0.6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9.5" customHeight="1" x14ac:dyDescent="0.6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9.5" customHeight="1" x14ac:dyDescent="0.6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9.5" customHeight="1" x14ac:dyDescent="0.6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9.5" customHeight="1" x14ac:dyDescent="0.6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9.5" customHeight="1" x14ac:dyDescent="0.6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9.5" customHeight="1" x14ac:dyDescent="0.6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9.5" customHeight="1" x14ac:dyDescent="0.6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9.5" customHeight="1" x14ac:dyDescent="0.6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9.5" customHeight="1" x14ac:dyDescent="0.6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9.5" customHeight="1" x14ac:dyDescent="0.6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9.5" customHeight="1" x14ac:dyDescent="0.6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9.5" customHeight="1" x14ac:dyDescent="0.6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9.5" customHeight="1" x14ac:dyDescent="0.6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9.5" customHeight="1" x14ac:dyDescent="0.6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9.5" customHeight="1" x14ac:dyDescent="0.6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9.5" customHeight="1" x14ac:dyDescent="0.6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9.5" customHeight="1" x14ac:dyDescent="0.6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9.5" customHeight="1" x14ac:dyDescent="0.6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9.5" customHeight="1" x14ac:dyDescent="0.6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9.5" customHeight="1" x14ac:dyDescent="0.6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9.5" customHeight="1" x14ac:dyDescent="0.6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9.5" customHeight="1" x14ac:dyDescent="0.6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9.5" customHeight="1" x14ac:dyDescent="0.6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9.5" customHeight="1" x14ac:dyDescent="0.6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9.5" customHeight="1" x14ac:dyDescent="0.6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9.5" customHeight="1" x14ac:dyDescent="0.6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9.5" customHeight="1" x14ac:dyDescent="0.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9.5" customHeight="1" x14ac:dyDescent="0.6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9.5" customHeight="1" x14ac:dyDescent="0.6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9.5" customHeight="1" x14ac:dyDescent="0.6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9.5" customHeight="1" x14ac:dyDescent="0.6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9.5" customHeight="1" x14ac:dyDescent="0.6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9.5" customHeight="1" x14ac:dyDescent="0.6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9.5" customHeight="1" x14ac:dyDescent="0.6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9.5" customHeight="1" x14ac:dyDescent="0.6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9.5" customHeight="1" x14ac:dyDescent="0.6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9.5" customHeight="1" x14ac:dyDescent="0.6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9.5" customHeight="1" x14ac:dyDescent="0.6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9.5" customHeight="1" x14ac:dyDescent="0.6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9.5" customHeight="1" x14ac:dyDescent="0.6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9.5" customHeight="1" x14ac:dyDescent="0.6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9.5" customHeight="1" x14ac:dyDescent="0.6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9.5" customHeight="1" x14ac:dyDescent="0.6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9.5" customHeight="1" x14ac:dyDescent="0.6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9.5" customHeight="1" x14ac:dyDescent="0.6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9.5" customHeight="1" x14ac:dyDescent="0.6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9.5" customHeight="1" x14ac:dyDescent="0.6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9.5" customHeight="1" x14ac:dyDescent="0.6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9.5" customHeight="1" x14ac:dyDescent="0.6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9.5" customHeight="1" x14ac:dyDescent="0.6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9.5" customHeight="1" x14ac:dyDescent="0.6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9.5" customHeight="1" x14ac:dyDescent="0.6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9.5" customHeight="1" x14ac:dyDescent="0.6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9.5" customHeight="1" x14ac:dyDescent="0.6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9.5" customHeight="1" x14ac:dyDescent="0.6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9.5" customHeight="1" x14ac:dyDescent="0.6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9.5" customHeight="1" x14ac:dyDescent="0.6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9.5" customHeight="1" x14ac:dyDescent="0.6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9.5" customHeight="1" x14ac:dyDescent="0.6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9.5" customHeight="1" x14ac:dyDescent="0.6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9.5" customHeight="1" x14ac:dyDescent="0.6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9.5" customHeight="1" x14ac:dyDescent="0.6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9.5" customHeight="1" x14ac:dyDescent="0.6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9.5" customHeight="1" x14ac:dyDescent="0.6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9.5" customHeight="1" x14ac:dyDescent="0.6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9.5" customHeight="1" x14ac:dyDescent="0.6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9.5" customHeight="1" x14ac:dyDescent="0.6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9.5" customHeight="1" x14ac:dyDescent="0.6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9.5" customHeight="1" x14ac:dyDescent="0.6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9.5" customHeight="1" x14ac:dyDescent="0.6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9.5" customHeight="1" x14ac:dyDescent="0.6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9.5" customHeight="1" x14ac:dyDescent="0.6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9.5" customHeight="1" x14ac:dyDescent="0.6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9.5" customHeight="1" x14ac:dyDescent="0.6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9.5" customHeight="1" x14ac:dyDescent="0.6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9.5" customHeight="1" x14ac:dyDescent="0.6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9.5" customHeight="1" x14ac:dyDescent="0.6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9.5" customHeight="1" x14ac:dyDescent="0.6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9.5" customHeight="1" x14ac:dyDescent="0.6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9.5" customHeight="1" x14ac:dyDescent="0.6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9.5" customHeight="1" x14ac:dyDescent="0.6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9.5" customHeight="1" x14ac:dyDescent="0.6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9.5" customHeight="1" x14ac:dyDescent="0.6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9.5" customHeight="1" x14ac:dyDescent="0.6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9.5" customHeight="1" x14ac:dyDescent="0.6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9.5" customHeight="1" x14ac:dyDescent="0.6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9.5" customHeight="1" x14ac:dyDescent="0.6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9.5" customHeight="1" x14ac:dyDescent="0.6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9.5" customHeight="1" x14ac:dyDescent="0.6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9.5" customHeight="1" x14ac:dyDescent="0.6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9.5" customHeight="1" x14ac:dyDescent="0.6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9.5" customHeight="1" x14ac:dyDescent="0.6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9.5" customHeight="1" x14ac:dyDescent="0.6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9.5" customHeight="1" x14ac:dyDescent="0.6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9.5" customHeight="1" x14ac:dyDescent="0.6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9.5" customHeight="1" x14ac:dyDescent="0.6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9.5" customHeight="1" x14ac:dyDescent="0.6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9.5" customHeight="1" x14ac:dyDescent="0.6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9.5" customHeight="1" x14ac:dyDescent="0.6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9.5" customHeight="1" x14ac:dyDescent="0.6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9.5" customHeight="1" x14ac:dyDescent="0.6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9.5" customHeight="1" x14ac:dyDescent="0.6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9.5" customHeight="1" x14ac:dyDescent="0.6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9.5" customHeight="1" x14ac:dyDescent="0.6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9.5" customHeight="1" x14ac:dyDescent="0.6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9.5" customHeight="1" x14ac:dyDescent="0.6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9.5" customHeight="1" x14ac:dyDescent="0.6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9.5" customHeight="1" x14ac:dyDescent="0.6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9.5" customHeight="1" x14ac:dyDescent="0.6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9.5" customHeight="1" x14ac:dyDescent="0.6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9.5" customHeight="1" x14ac:dyDescent="0.6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9.5" customHeight="1" x14ac:dyDescent="0.6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9.5" customHeight="1" x14ac:dyDescent="0.6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9.5" customHeight="1" x14ac:dyDescent="0.6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9.5" customHeight="1" x14ac:dyDescent="0.6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9.5" customHeight="1" x14ac:dyDescent="0.6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9.5" customHeight="1" x14ac:dyDescent="0.6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9.5" customHeight="1" x14ac:dyDescent="0.6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9.5" customHeight="1" x14ac:dyDescent="0.6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9.5" customHeight="1" x14ac:dyDescent="0.6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9.5" customHeight="1" x14ac:dyDescent="0.6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9.5" customHeight="1" x14ac:dyDescent="0.6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9.5" customHeight="1" x14ac:dyDescent="0.6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9.5" customHeight="1" x14ac:dyDescent="0.6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9.5" customHeight="1" x14ac:dyDescent="0.6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9.5" customHeight="1" x14ac:dyDescent="0.6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9.5" customHeight="1" x14ac:dyDescent="0.6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9.5" customHeight="1" x14ac:dyDescent="0.6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9.5" customHeight="1" x14ac:dyDescent="0.6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9.5" customHeight="1" x14ac:dyDescent="0.6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9.5" customHeight="1" x14ac:dyDescent="0.6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9.5" customHeight="1" x14ac:dyDescent="0.6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9.5" customHeight="1" x14ac:dyDescent="0.6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9.5" customHeight="1" x14ac:dyDescent="0.6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9.5" customHeight="1" x14ac:dyDescent="0.6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9.5" customHeight="1" x14ac:dyDescent="0.6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9.5" customHeight="1" x14ac:dyDescent="0.6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9.5" customHeight="1" x14ac:dyDescent="0.6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9.5" customHeight="1" x14ac:dyDescent="0.6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9.5" customHeight="1" x14ac:dyDescent="0.6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9.5" customHeight="1" x14ac:dyDescent="0.6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9.5" customHeight="1" x14ac:dyDescent="0.6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9.5" customHeight="1" x14ac:dyDescent="0.6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9.5" customHeight="1" x14ac:dyDescent="0.6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9.5" customHeight="1" x14ac:dyDescent="0.6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9.5" customHeight="1" x14ac:dyDescent="0.6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9.5" customHeight="1" x14ac:dyDescent="0.6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9.5" customHeight="1" x14ac:dyDescent="0.6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9.5" customHeight="1" x14ac:dyDescent="0.6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9.5" customHeight="1" x14ac:dyDescent="0.6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9.5" customHeight="1" x14ac:dyDescent="0.6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9.5" customHeight="1" x14ac:dyDescent="0.6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9.5" customHeight="1" x14ac:dyDescent="0.6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9.5" customHeight="1" x14ac:dyDescent="0.6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9.5" customHeight="1" x14ac:dyDescent="0.6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9.5" customHeight="1" x14ac:dyDescent="0.6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9.5" customHeight="1" x14ac:dyDescent="0.6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9.5" customHeight="1" x14ac:dyDescent="0.6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9.5" customHeight="1" x14ac:dyDescent="0.6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9.5" customHeight="1" x14ac:dyDescent="0.6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9.5" customHeight="1" x14ac:dyDescent="0.6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9.5" customHeight="1" x14ac:dyDescent="0.6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9.5" customHeight="1" x14ac:dyDescent="0.6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9.5" customHeight="1" x14ac:dyDescent="0.6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9.5" customHeight="1" x14ac:dyDescent="0.6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9.5" customHeight="1" x14ac:dyDescent="0.6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9.5" customHeight="1" x14ac:dyDescent="0.6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9.5" customHeight="1" x14ac:dyDescent="0.6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9.5" customHeight="1" x14ac:dyDescent="0.6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9.5" customHeight="1" x14ac:dyDescent="0.6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9.5" customHeight="1" x14ac:dyDescent="0.6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9.5" customHeight="1" x14ac:dyDescent="0.6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9.5" customHeight="1" x14ac:dyDescent="0.6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9.5" customHeight="1" x14ac:dyDescent="0.6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9.5" customHeight="1" x14ac:dyDescent="0.6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9.5" customHeight="1" x14ac:dyDescent="0.6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9.5" customHeight="1" x14ac:dyDescent="0.6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9.5" customHeight="1" x14ac:dyDescent="0.6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9.5" customHeight="1" x14ac:dyDescent="0.6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9.5" customHeight="1" x14ac:dyDescent="0.6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9.5" customHeight="1" x14ac:dyDescent="0.6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9.5" customHeight="1" x14ac:dyDescent="0.6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9.5" customHeight="1" x14ac:dyDescent="0.6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9.5" customHeight="1" x14ac:dyDescent="0.6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9.5" customHeight="1" x14ac:dyDescent="0.6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9.5" customHeight="1" x14ac:dyDescent="0.6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9.5" customHeight="1" x14ac:dyDescent="0.6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9.5" customHeight="1" x14ac:dyDescent="0.6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9.5" customHeight="1" x14ac:dyDescent="0.6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9.5" customHeight="1" x14ac:dyDescent="0.6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9.5" customHeight="1" x14ac:dyDescent="0.6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9.5" customHeight="1" x14ac:dyDescent="0.6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9.5" customHeight="1" x14ac:dyDescent="0.6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9.5" customHeight="1" x14ac:dyDescent="0.6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9.5" customHeight="1" x14ac:dyDescent="0.6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9.5" customHeight="1" x14ac:dyDescent="0.6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9.5" customHeight="1" x14ac:dyDescent="0.6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9.5" customHeight="1" x14ac:dyDescent="0.6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9.5" customHeight="1" x14ac:dyDescent="0.6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9.5" customHeight="1" x14ac:dyDescent="0.6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9.5" customHeight="1" x14ac:dyDescent="0.6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9.5" customHeight="1" x14ac:dyDescent="0.6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9.5" customHeight="1" x14ac:dyDescent="0.6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9.5" customHeight="1" x14ac:dyDescent="0.6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9.5" customHeight="1" x14ac:dyDescent="0.6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9.5" customHeight="1" x14ac:dyDescent="0.6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9.5" customHeight="1" x14ac:dyDescent="0.6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9.5" customHeight="1" x14ac:dyDescent="0.6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9.5" customHeight="1" x14ac:dyDescent="0.6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9.5" customHeight="1" x14ac:dyDescent="0.6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9.5" customHeight="1" x14ac:dyDescent="0.6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9.5" customHeight="1" x14ac:dyDescent="0.6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9.5" customHeight="1" x14ac:dyDescent="0.6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9.5" customHeight="1" x14ac:dyDescent="0.6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9.5" customHeight="1" x14ac:dyDescent="0.6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9.5" customHeight="1" x14ac:dyDescent="0.6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9.5" customHeight="1" x14ac:dyDescent="0.6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9.5" customHeight="1" x14ac:dyDescent="0.6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9.5" customHeight="1" x14ac:dyDescent="0.6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9.5" customHeight="1" x14ac:dyDescent="0.6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9.5" customHeight="1" x14ac:dyDescent="0.6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9.5" customHeight="1" x14ac:dyDescent="0.6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9.5" customHeight="1" x14ac:dyDescent="0.6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9.5" customHeight="1" x14ac:dyDescent="0.6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9.5" customHeight="1" x14ac:dyDescent="0.6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9.5" customHeight="1" x14ac:dyDescent="0.6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9.5" customHeight="1" x14ac:dyDescent="0.6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9.5" customHeight="1" x14ac:dyDescent="0.6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9.5" customHeight="1" x14ac:dyDescent="0.6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9.5" customHeight="1" x14ac:dyDescent="0.6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9.5" customHeight="1" x14ac:dyDescent="0.6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9.5" customHeight="1" x14ac:dyDescent="0.6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9.5" customHeight="1" x14ac:dyDescent="0.6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9.5" customHeight="1" x14ac:dyDescent="0.6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9.5" customHeight="1" x14ac:dyDescent="0.6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9.5" customHeight="1" x14ac:dyDescent="0.6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9.5" customHeight="1" x14ac:dyDescent="0.6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9.5" customHeight="1" x14ac:dyDescent="0.6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9.5" customHeight="1" x14ac:dyDescent="0.6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9.5" customHeight="1" x14ac:dyDescent="0.6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9.5" customHeight="1" x14ac:dyDescent="0.6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9.5" customHeight="1" x14ac:dyDescent="0.6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9.5" customHeight="1" x14ac:dyDescent="0.6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9.5" customHeight="1" x14ac:dyDescent="0.6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9.5" customHeight="1" x14ac:dyDescent="0.6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9.5" customHeight="1" x14ac:dyDescent="0.6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9.5" customHeight="1" x14ac:dyDescent="0.6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9.5" customHeight="1" x14ac:dyDescent="0.6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9.5" customHeight="1" x14ac:dyDescent="0.6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9.5" customHeight="1" x14ac:dyDescent="0.6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9.5" customHeight="1" x14ac:dyDescent="0.6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9.5" customHeight="1" x14ac:dyDescent="0.6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9.5" customHeight="1" x14ac:dyDescent="0.6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9.5" customHeight="1" x14ac:dyDescent="0.6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9.5" customHeight="1" x14ac:dyDescent="0.6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9.5" customHeight="1" x14ac:dyDescent="0.6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9.5" customHeight="1" x14ac:dyDescent="0.6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9.5" customHeight="1" x14ac:dyDescent="0.6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9.5" customHeight="1" x14ac:dyDescent="0.6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9.5" customHeight="1" x14ac:dyDescent="0.6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9.5" customHeight="1" x14ac:dyDescent="0.6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9.5" customHeight="1" x14ac:dyDescent="0.6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9.5" customHeight="1" x14ac:dyDescent="0.6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9.5" customHeight="1" x14ac:dyDescent="0.6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9.5" customHeight="1" x14ac:dyDescent="0.6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9.5" customHeight="1" x14ac:dyDescent="0.6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9.5" customHeight="1" x14ac:dyDescent="0.6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9.5" customHeight="1" x14ac:dyDescent="0.6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9.5" customHeight="1" x14ac:dyDescent="0.6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9.5" customHeight="1" x14ac:dyDescent="0.6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9.5" customHeight="1" x14ac:dyDescent="0.6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9.5" customHeight="1" x14ac:dyDescent="0.6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9.5" customHeight="1" x14ac:dyDescent="0.6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9.5" customHeight="1" x14ac:dyDescent="0.6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9.5" customHeight="1" x14ac:dyDescent="0.6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9.5" customHeight="1" x14ac:dyDescent="0.6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9.5" customHeight="1" x14ac:dyDescent="0.6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9.5" customHeight="1" x14ac:dyDescent="0.6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9.5" customHeight="1" x14ac:dyDescent="0.6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9.5" customHeight="1" x14ac:dyDescent="0.6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9.5" customHeight="1" x14ac:dyDescent="0.6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9.5" customHeight="1" x14ac:dyDescent="0.6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9.5" customHeight="1" x14ac:dyDescent="0.6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9.5" customHeight="1" x14ac:dyDescent="0.6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9.5" customHeight="1" x14ac:dyDescent="0.6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9.5" customHeight="1" x14ac:dyDescent="0.6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9.5" customHeight="1" x14ac:dyDescent="0.6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9.5" customHeight="1" x14ac:dyDescent="0.6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9.5" customHeight="1" x14ac:dyDescent="0.6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9.5" customHeight="1" x14ac:dyDescent="0.6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9.5" customHeight="1" x14ac:dyDescent="0.6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9.5" customHeight="1" x14ac:dyDescent="0.6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9.5" customHeight="1" x14ac:dyDescent="0.6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9.5" customHeight="1" x14ac:dyDescent="0.6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9.5" customHeight="1" x14ac:dyDescent="0.6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9.5" customHeight="1" x14ac:dyDescent="0.6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9.5" customHeight="1" x14ac:dyDescent="0.6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9.5" customHeight="1" x14ac:dyDescent="0.6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9.5" customHeight="1" x14ac:dyDescent="0.6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9.5" customHeight="1" x14ac:dyDescent="0.6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9.5" customHeight="1" x14ac:dyDescent="0.6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9.5" customHeight="1" x14ac:dyDescent="0.6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9.5" customHeight="1" x14ac:dyDescent="0.6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9.5" customHeight="1" x14ac:dyDescent="0.6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9.5" customHeight="1" x14ac:dyDescent="0.6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9.5" customHeight="1" x14ac:dyDescent="0.6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9.5" customHeight="1" x14ac:dyDescent="0.6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9.5" customHeight="1" x14ac:dyDescent="0.6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9.5" customHeight="1" x14ac:dyDescent="0.6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9.5" customHeight="1" x14ac:dyDescent="0.6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9.5" customHeight="1" x14ac:dyDescent="0.6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9.5" customHeight="1" x14ac:dyDescent="0.6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9.5" customHeight="1" x14ac:dyDescent="0.6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9.5" customHeight="1" x14ac:dyDescent="0.6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9.5" customHeight="1" x14ac:dyDescent="0.6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9.5" customHeight="1" x14ac:dyDescent="0.6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9.5" customHeight="1" x14ac:dyDescent="0.6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9.5" customHeight="1" x14ac:dyDescent="0.6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9.5" customHeight="1" x14ac:dyDescent="0.6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9.5" customHeight="1" x14ac:dyDescent="0.6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9.5" customHeight="1" x14ac:dyDescent="0.6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9.5" customHeight="1" x14ac:dyDescent="0.6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9.5" customHeight="1" x14ac:dyDescent="0.6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9.5" customHeight="1" x14ac:dyDescent="0.6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9.5" customHeight="1" x14ac:dyDescent="0.6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9.5" customHeight="1" x14ac:dyDescent="0.6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9.5" customHeight="1" x14ac:dyDescent="0.6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9.5" customHeight="1" x14ac:dyDescent="0.6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9.5" customHeight="1" x14ac:dyDescent="0.6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9.5" customHeight="1" x14ac:dyDescent="0.6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9.5" customHeight="1" x14ac:dyDescent="0.6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9.5" customHeight="1" x14ac:dyDescent="0.6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9.5" customHeight="1" x14ac:dyDescent="0.6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9.5" customHeight="1" x14ac:dyDescent="0.6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9.5" customHeight="1" x14ac:dyDescent="0.6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9.5" customHeight="1" x14ac:dyDescent="0.6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9.5" customHeight="1" x14ac:dyDescent="0.6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9.5" customHeight="1" x14ac:dyDescent="0.6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9.5" customHeight="1" x14ac:dyDescent="0.6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9.5" customHeight="1" x14ac:dyDescent="0.6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9.5" customHeight="1" x14ac:dyDescent="0.6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9.5" customHeight="1" x14ac:dyDescent="0.6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9.5" customHeight="1" x14ac:dyDescent="0.6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9.5" customHeight="1" x14ac:dyDescent="0.6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9.5" customHeight="1" x14ac:dyDescent="0.6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9.5" customHeight="1" x14ac:dyDescent="0.6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9.5" customHeight="1" x14ac:dyDescent="0.6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9.5" customHeight="1" x14ac:dyDescent="0.6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9.5" customHeight="1" x14ac:dyDescent="0.6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9.5" customHeight="1" x14ac:dyDescent="0.6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9.5" customHeight="1" x14ac:dyDescent="0.6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9.5" customHeight="1" x14ac:dyDescent="0.6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9.5" customHeight="1" x14ac:dyDescent="0.6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9.5" customHeight="1" x14ac:dyDescent="0.6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9.5" customHeight="1" x14ac:dyDescent="0.6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9.5" customHeight="1" x14ac:dyDescent="0.6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9.5" customHeight="1" x14ac:dyDescent="0.6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9.5" customHeight="1" x14ac:dyDescent="0.6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9.5" customHeight="1" x14ac:dyDescent="0.6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9.5" customHeight="1" x14ac:dyDescent="0.6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9.5" customHeight="1" x14ac:dyDescent="0.6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9.5" customHeight="1" x14ac:dyDescent="0.6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9.5" customHeight="1" x14ac:dyDescent="0.6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9.5" customHeight="1" x14ac:dyDescent="0.6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9.5" customHeight="1" x14ac:dyDescent="0.6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9.5" customHeight="1" x14ac:dyDescent="0.6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9.5" customHeight="1" x14ac:dyDescent="0.6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9.5" customHeight="1" x14ac:dyDescent="0.6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9.5" customHeight="1" x14ac:dyDescent="0.6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9.5" customHeight="1" x14ac:dyDescent="0.6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9.5" customHeight="1" x14ac:dyDescent="0.6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9.5" customHeight="1" x14ac:dyDescent="0.6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9.5" customHeight="1" x14ac:dyDescent="0.6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9.5" customHeight="1" x14ac:dyDescent="0.6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9.5" customHeight="1" x14ac:dyDescent="0.6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9.5" customHeight="1" x14ac:dyDescent="0.6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9.5" customHeight="1" x14ac:dyDescent="0.6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9.5" customHeight="1" x14ac:dyDescent="0.6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9.5" customHeight="1" x14ac:dyDescent="0.6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9.5" customHeight="1" x14ac:dyDescent="0.6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9.5" customHeight="1" x14ac:dyDescent="0.6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9.5" customHeight="1" x14ac:dyDescent="0.6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9.5" customHeight="1" x14ac:dyDescent="0.6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9.5" customHeight="1" x14ac:dyDescent="0.6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9.5" customHeight="1" x14ac:dyDescent="0.6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9.5" customHeight="1" x14ac:dyDescent="0.6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9.5" customHeight="1" x14ac:dyDescent="0.6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9.5" customHeight="1" x14ac:dyDescent="0.6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9.5" customHeight="1" x14ac:dyDescent="0.6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9.5" customHeight="1" x14ac:dyDescent="0.6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9.5" customHeight="1" x14ac:dyDescent="0.6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9.5" customHeight="1" x14ac:dyDescent="0.6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9.5" customHeight="1" x14ac:dyDescent="0.6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9.5" customHeight="1" x14ac:dyDescent="0.6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9.5" customHeight="1" x14ac:dyDescent="0.6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9.5" customHeight="1" x14ac:dyDescent="0.6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9.5" customHeight="1" x14ac:dyDescent="0.6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9.5" customHeight="1" x14ac:dyDescent="0.6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9.5" customHeight="1" x14ac:dyDescent="0.6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9.5" customHeight="1" x14ac:dyDescent="0.6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9.5" customHeight="1" x14ac:dyDescent="0.6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9.5" customHeight="1" x14ac:dyDescent="0.6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9.5" customHeight="1" x14ac:dyDescent="0.6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9.5" customHeight="1" x14ac:dyDescent="0.6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9.5" customHeight="1" x14ac:dyDescent="0.6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9.5" customHeight="1" x14ac:dyDescent="0.6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9.5" customHeight="1" x14ac:dyDescent="0.6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9.5" customHeight="1" x14ac:dyDescent="0.6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9.5" customHeight="1" x14ac:dyDescent="0.6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9.5" customHeight="1" x14ac:dyDescent="0.6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9.5" customHeight="1" x14ac:dyDescent="0.6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9.5" customHeight="1" x14ac:dyDescent="0.6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9.5" customHeight="1" x14ac:dyDescent="0.6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9.5" customHeight="1" x14ac:dyDescent="0.6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9.5" customHeight="1" x14ac:dyDescent="0.6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9.5" customHeight="1" x14ac:dyDescent="0.6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9.5" customHeight="1" x14ac:dyDescent="0.6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9.5" customHeight="1" x14ac:dyDescent="0.6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9.5" customHeight="1" x14ac:dyDescent="0.6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9.5" customHeight="1" x14ac:dyDescent="0.6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9.5" customHeight="1" x14ac:dyDescent="0.6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9.5" customHeight="1" x14ac:dyDescent="0.6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9.5" customHeight="1" x14ac:dyDescent="0.6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9.5" customHeight="1" x14ac:dyDescent="0.6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9.5" customHeight="1" x14ac:dyDescent="0.6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9.5" customHeight="1" x14ac:dyDescent="0.6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9.5" customHeight="1" x14ac:dyDescent="0.6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9.5" customHeight="1" x14ac:dyDescent="0.6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9.5" customHeight="1" x14ac:dyDescent="0.6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9.5" customHeight="1" x14ac:dyDescent="0.6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9.5" customHeight="1" x14ac:dyDescent="0.6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9.5" customHeight="1" x14ac:dyDescent="0.6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9.5" customHeight="1" x14ac:dyDescent="0.6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9.5" customHeight="1" x14ac:dyDescent="0.6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9.5" customHeight="1" x14ac:dyDescent="0.6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9.5" customHeight="1" x14ac:dyDescent="0.6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9.5" customHeight="1" x14ac:dyDescent="0.6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9.5" customHeight="1" x14ac:dyDescent="0.6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9.5" customHeight="1" x14ac:dyDescent="0.6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9.5" customHeight="1" x14ac:dyDescent="0.6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9.5" customHeight="1" x14ac:dyDescent="0.6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9.5" customHeight="1" x14ac:dyDescent="0.6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9.5" customHeight="1" x14ac:dyDescent="0.6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9.5" customHeight="1" x14ac:dyDescent="0.6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9.5" customHeight="1" x14ac:dyDescent="0.6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9.5" customHeight="1" x14ac:dyDescent="0.6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9.5" customHeight="1" x14ac:dyDescent="0.6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9.5" customHeight="1" x14ac:dyDescent="0.6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9.5" customHeight="1" x14ac:dyDescent="0.6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9.5" customHeight="1" x14ac:dyDescent="0.6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9.5" customHeight="1" x14ac:dyDescent="0.6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9.5" customHeight="1" x14ac:dyDescent="0.6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9.5" customHeight="1" x14ac:dyDescent="0.6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9.5" customHeight="1" x14ac:dyDescent="0.6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9.5" customHeight="1" x14ac:dyDescent="0.6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9.5" customHeight="1" x14ac:dyDescent="0.6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9.5" customHeight="1" x14ac:dyDescent="0.6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9.5" customHeight="1" x14ac:dyDescent="0.6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9.5" customHeight="1" x14ac:dyDescent="0.6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9.5" customHeight="1" x14ac:dyDescent="0.6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9.5" customHeight="1" x14ac:dyDescent="0.6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9.5" customHeight="1" x14ac:dyDescent="0.6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9.5" customHeight="1" x14ac:dyDescent="0.6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9.5" customHeight="1" x14ac:dyDescent="0.6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9.5" customHeight="1" x14ac:dyDescent="0.6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9.5" customHeight="1" x14ac:dyDescent="0.6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9.5" customHeight="1" x14ac:dyDescent="0.6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9.5" customHeight="1" x14ac:dyDescent="0.6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9.5" customHeight="1" x14ac:dyDescent="0.6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9.5" customHeight="1" x14ac:dyDescent="0.6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9.5" customHeight="1" x14ac:dyDescent="0.6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9.5" customHeight="1" x14ac:dyDescent="0.6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9.5" customHeight="1" x14ac:dyDescent="0.6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9.5" customHeight="1" x14ac:dyDescent="0.6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9.5" customHeight="1" x14ac:dyDescent="0.6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9.5" customHeight="1" x14ac:dyDescent="0.6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9.5" customHeight="1" x14ac:dyDescent="0.6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9.5" customHeight="1" x14ac:dyDescent="0.6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9.5" customHeight="1" x14ac:dyDescent="0.6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9.5" customHeight="1" x14ac:dyDescent="0.6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9.5" customHeight="1" x14ac:dyDescent="0.6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9.5" customHeight="1" x14ac:dyDescent="0.6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9.5" customHeight="1" x14ac:dyDescent="0.6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9.5" customHeight="1" x14ac:dyDescent="0.6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9.5" customHeight="1" x14ac:dyDescent="0.6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9.5" customHeight="1" x14ac:dyDescent="0.6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9.5" customHeight="1" x14ac:dyDescent="0.6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9.5" customHeight="1" x14ac:dyDescent="0.6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9.5" customHeight="1" x14ac:dyDescent="0.6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9.5" customHeight="1" x14ac:dyDescent="0.6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9.5" customHeight="1" x14ac:dyDescent="0.6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9.5" customHeight="1" x14ac:dyDescent="0.6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9.5" customHeight="1" x14ac:dyDescent="0.6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9.5" customHeight="1" x14ac:dyDescent="0.6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9.5" customHeight="1" x14ac:dyDescent="0.6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9.5" customHeight="1" x14ac:dyDescent="0.6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9.5" customHeight="1" x14ac:dyDescent="0.6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9.5" customHeight="1" x14ac:dyDescent="0.6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9.5" customHeight="1" x14ac:dyDescent="0.6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9.5" customHeight="1" x14ac:dyDescent="0.6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9.5" customHeight="1" x14ac:dyDescent="0.6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9.5" customHeight="1" x14ac:dyDescent="0.6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9.5" customHeight="1" x14ac:dyDescent="0.6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9.5" customHeight="1" x14ac:dyDescent="0.6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9.5" customHeight="1" x14ac:dyDescent="0.6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9.5" customHeight="1" x14ac:dyDescent="0.6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9.5" customHeight="1" x14ac:dyDescent="0.6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9.5" customHeight="1" x14ac:dyDescent="0.6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9.5" customHeight="1" x14ac:dyDescent="0.6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9.5" customHeight="1" x14ac:dyDescent="0.6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9.5" customHeight="1" x14ac:dyDescent="0.6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9.5" customHeight="1" x14ac:dyDescent="0.6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9.5" customHeight="1" x14ac:dyDescent="0.6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9.5" customHeight="1" x14ac:dyDescent="0.6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9.5" customHeight="1" x14ac:dyDescent="0.6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9.5" customHeight="1" x14ac:dyDescent="0.6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9.5" customHeight="1" x14ac:dyDescent="0.6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9.5" customHeight="1" x14ac:dyDescent="0.6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9.5" customHeight="1" x14ac:dyDescent="0.6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9.5" customHeight="1" x14ac:dyDescent="0.6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9.5" customHeight="1" x14ac:dyDescent="0.6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9.5" customHeight="1" x14ac:dyDescent="0.6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9.5" customHeight="1" x14ac:dyDescent="0.6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9.5" customHeight="1" x14ac:dyDescent="0.6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9.5" customHeight="1" x14ac:dyDescent="0.6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9.5" customHeight="1" x14ac:dyDescent="0.6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9.5" customHeight="1" x14ac:dyDescent="0.6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9.5" customHeight="1" x14ac:dyDescent="0.6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9.5" customHeight="1" x14ac:dyDescent="0.6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9.5" customHeight="1" x14ac:dyDescent="0.6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9.5" customHeight="1" x14ac:dyDescent="0.6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9.5" customHeight="1" x14ac:dyDescent="0.6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9.5" customHeight="1" x14ac:dyDescent="0.6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9.5" customHeight="1" x14ac:dyDescent="0.6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9.5" customHeight="1" x14ac:dyDescent="0.6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9.5" customHeight="1" x14ac:dyDescent="0.6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9.5" customHeight="1" x14ac:dyDescent="0.6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9.5" customHeight="1" x14ac:dyDescent="0.6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9.5" customHeight="1" x14ac:dyDescent="0.6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9.5" customHeight="1" x14ac:dyDescent="0.6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9.5" customHeight="1" x14ac:dyDescent="0.6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9.5" customHeight="1" x14ac:dyDescent="0.6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9.5" customHeight="1" x14ac:dyDescent="0.6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9.5" customHeight="1" x14ac:dyDescent="0.6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9.5" customHeight="1" x14ac:dyDescent="0.6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9.5" customHeight="1" x14ac:dyDescent="0.6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9.5" customHeight="1" x14ac:dyDescent="0.6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9.5" customHeight="1" x14ac:dyDescent="0.6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9.5" customHeight="1" x14ac:dyDescent="0.6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9.5" customHeight="1" x14ac:dyDescent="0.6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9.5" customHeight="1" x14ac:dyDescent="0.6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9.5" customHeight="1" x14ac:dyDescent="0.6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9.5" customHeight="1" x14ac:dyDescent="0.6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9.5" customHeight="1" x14ac:dyDescent="0.6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9.5" customHeight="1" x14ac:dyDescent="0.6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9.5" customHeight="1" x14ac:dyDescent="0.6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9.5" customHeight="1" x14ac:dyDescent="0.6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9.5" customHeight="1" x14ac:dyDescent="0.6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9.5" customHeight="1" x14ac:dyDescent="0.6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9.5" customHeight="1" x14ac:dyDescent="0.6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9.5" customHeight="1" x14ac:dyDescent="0.6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9.5" customHeight="1" x14ac:dyDescent="0.6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9.5" customHeight="1" x14ac:dyDescent="0.6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9.5" customHeight="1" x14ac:dyDescent="0.6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9.5" customHeight="1" x14ac:dyDescent="0.6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9.5" customHeight="1" x14ac:dyDescent="0.6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9.5" customHeight="1" x14ac:dyDescent="0.6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9.5" customHeight="1" x14ac:dyDescent="0.6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9.5" customHeight="1" x14ac:dyDescent="0.6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9.5" customHeight="1" x14ac:dyDescent="0.6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9.5" customHeight="1" x14ac:dyDescent="0.6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9.5" customHeight="1" x14ac:dyDescent="0.6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9.5" customHeight="1" x14ac:dyDescent="0.6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9.5" customHeight="1" x14ac:dyDescent="0.6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9.5" customHeight="1" x14ac:dyDescent="0.6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9.5" customHeight="1" x14ac:dyDescent="0.6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9.5" customHeight="1" x14ac:dyDescent="0.6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9.5" customHeight="1" x14ac:dyDescent="0.6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9.5" customHeight="1" x14ac:dyDescent="0.6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9.5" customHeight="1" x14ac:dyDescent="0.6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9.5" customHeight="1" x14ac:dyDescent="0.6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9.5" customHeight="1" x14ac:dyDescent="0.6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9.5" customHeight="1" x14ac:dyDescent="0.6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9.5" customHeight="1" x14ac:dyDescent="0.6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9.5" customHeight="1" x14ac:dyDescent="0.6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9.5" customHeight="1" x14ac:dyDescent="0.6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9.5" customHeight="1" x14ac:dyDescent="0.6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9.5" customHeight="1" x14ac:dyDescent="0.6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9.5" customHeight="1" x14ac:dyDescent="0.6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9.5" customHeight="1" x14ac:dyDescent="0.6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9.5" customHeight="1" x14ac:dyDescent="0.6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9.5" customHeight="1" x14ac:dyDescent="0.6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9.5" customHeight="1" x14ac:dyDescent="0.6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9.5" customHeight="1" x14ac:dyDescent="0.6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9.5" customHeight="1" x14ac:dyDescent="0.6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9.5" customHeight="1" x14ac:dyDescent="0.6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9.5" customHeight="1" x14ac:dyDescent="0.6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9.5" customHeight="1" x14ac:dyDescent="0.6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9.5" customHeight="1" x14ac:dyDescent="0.6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9.5" customHeight="1" x14ac:dyDescent="0.6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9.5" customHeight="1" x14ac:dyDescent="0.6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9.5" customHeight="1" x14ac:dyDescent="0.6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9.5" customHeight="1" x14ac:dyDescent="0.6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9.5" customHeight="1" x14ac:dyDescent="0.6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9.5" customHeight="1" x14ac:dyDescent="0.6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9.5" customHeight="1" x14ac:dyDescent="0.6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9.5" customHeight="1" x14ac:dyDescent="0.6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9.5" customHeight="1" x14ac:dyDescent="0.6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9.5" customHeight="1" x14ac:dyDescent="0.6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9.5" customHeight="1" x14ac:dyDescent="0.6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9.5" customHeight="1" x14ac:dyDescent="0.6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9.5" customHeight="1" x14ac:dyDescent="0.6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9.5" customHeight="1" x14ac:dyDescent="0.6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9.5" customHeight="1" x14ac:dyDescent="0.6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9.5" customHeight="1" x14ac:dyDescent="0.6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9.5" customHeight="1" x14ac:dyDescent="0.6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9.5" customHeight="1" x14ac:dyDescent="0.6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9.5" customHeight="1" x14ac:dyDescent="0.6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9.5" customHeight="1" x14ac:dyDescent="0.6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9.5" customHeight="1" x14ac:dyDescent="0.6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9.5" customHeight="1" x14ac:dyDescent="0.6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9.5" customHeight="1" x14ac:dyDescent="0.6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9.5" customHeight="1" x14ac:dyDescent="0.6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9.5" customHeight="1" x14ac:dyDescent="0.6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9.5" customHeight="1" x14ac:dyDescent="0.6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9.5" customHeight="1" x14ac:dyDescent="0.6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9.5" customHeight="1" x14ac:dyDescent="0.6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9.5" customHeight="1" x14ac:dyDescent="0.6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9.5" customHeight="1" x14ac:dyDescent="0.6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9.5" customHeight="1" x14ac:dyDescent="0.6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9.5" customHeight="1" x14ac:dyDescent="0.6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9.5" customHeight="1" x14ac:dyDescent="0.6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9.5" customHeight="1" x14ac:dyDescent="0.6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9.5" customHeight="1" x14ac:dyDescent="0.6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9.5" customHeight="1" x14ac:dyDescent="0.6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9.5" customHeight="1" x14ac:dyDescent="0.6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9.5" customHeight="1" x14ac:dyDescent="0.6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9.5" customHeight="1" x14ac:dyDescent="0.6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9.5" customHeight="1" x14ac:dyDescent="0.6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9.5" customHeight="1" x14ac:dyDescent="0.6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9.5" customHeight="1" x14ac:dyDescent="0.6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9.5" customHeight="1" x14ac:dyDescent="0.6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9.5" customHeight="1" x14ac:dyDescent="0.6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9.5" customHeight="1" x14ac:dyDescent="0.6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9.5" customHeight="1" x14ac:dyDescent="0.6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9.5" customHeight="1" x14ac:dyDescent="0.6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9.5" customHeight="1" x14ac:dyDescent="0.6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9.5" customHeight="1" x14ac:dyDescent="0.6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9.5" customHeight="1" x14ac:dyDescent="0.6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9.5" customHeight="1" x14ac:dyDescent="0.6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9.5" customHeight="1" x14ac:dyDescent="0.6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9.5" customHeight="1" x14ac:dyDescent="0.6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9.5" customHeight="1" x14ac:dyDescent="0.6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9.5" customHeight="1" x14ac:dyDescent="0.6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9.5" customHeight="1" x14ac:dyDescent="0.6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9.5" customHeight="1" x14ac:dyDescent="0.6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9.5" customHeight="1" x14ac:dyDescent="0.6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9.5" customHeight="1" x14ac:dyDescent="0.6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9.5" customHeight="1" x14ac:dyDescent="0.6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9.5" customHeight="1" x14ac:dyDescent="0.6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9.5" customHeight="1" x14ac:dyDescent="0.6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9.5" customHeight="1" x14ac:dyDescent="0.6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9.5" customHeight="1" x14ac:dyDescent="0.6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9.5" customHeight="1" x14ac:dyDescent="0.6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9.5" customHeight="1" x14ac:dyDescent="0.6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9.5" customHeight="1" x14ac:dyDescent="0.6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9.5" customHeight="1" x14ac:dyDescent="0.6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9.5" customHeight="1" x14ac:dyDescent="0.6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9.5" customHeight="1" x14ac:dyDescent="0.6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9.5" customHeight="1" x14ac:dyDescent="0.6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9.5" customHeight="1" x14ac:dyDescent="0.6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9.5" customHeight="1" x14ac:dyDescent="0.6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9.5" customHeight="1" x14ac:dyDescent="0.6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9.5" customHeight="1" x14ac:dyDescent="0.6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9.5" customHeight="1" x14ac:dyDescent="0.6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9.5" customHeight="1" x14ac:dyDescent="0.6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9.5" customHeight="1" x14ac:dyDescent="0.6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9.5" customHeight="1" x14ac:dyDescent="0.6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9.5" customHeight="1" x14ac:dyDescent="0.6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9.5" customHeight="1" x14ac:dyDescent="0.6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9.5" customHeight="1" x14ac:dyDescent="0.6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9.5" customHeight="1" x14ac:dyDescent="0.6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9.5" customHeight="1" x14ac:dyDescent="0.6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9.5" customHeight="1" x14ac:dyDescent="0.6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9.5" customHeight="1" x14ac:dyDescent="0.6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9.5" customHeight="1" x14ac:dyDescent="0.6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9.5" customHeight="1" x14ac:dyDescent="0.6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9.5" customHeight="1" x14ac:dyDescent="0.6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9.5" customHeight="1" x14ac:dyDescent="0.6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9.5" customHeight="1" x14ac:dyDescent="0.6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9.5" customHeight="1" x14ac:dyDescent="0.6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9.5" customHeight="1" x14ac:dyDescent="0.6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9.5" customHeight="1" x14ac:dyDescent="0.6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9.5" customHeight="1" x14ac:dyDescent="0.6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9.5" customHeight="1" x14ac:dyDescent="0.6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9.5" customHeight="1" x14ac:dyDescent="0.6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9.5" customHeight="1" x14ac:dyDescent="0.6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9.5" customHeight="1" x14ac:dyDescent="0.6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9.5" customHeight="1" x14ac:dyDescent="0.6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9.5" customHeight="1" x14ac:dyDescent="0.6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9.5" customHeight="1" x14ac:dyDescent="0.6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9.5" customHeight="1" x14ac:dyDescent="0.6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9.5" customHeight="1" x14ac:dyDescent="0.6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9.5" customHeight="1" x14ac:dyDescent="0.6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9.5" customHeight="1" x14ac:dyDescent="0.6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9.5" customHeight="1" x14ac:dyDescent="0.6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9.5" customHeight="1" x14ac:dyDescent="0.6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9.5" customHeight="1" x14ac:dyDescent="0.6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9.5" customHeight="1" x14ac:dyDescent="0.6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9.5" customHeight="1" x14ac:dyDescent="0.6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9.5" customHeight="1" x14ac:dyDescent="0.6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9.5" customHeight="1" x14ac:dyDescent="0.6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9.5" customHeight="1" x14ac:dyDescent="0.6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9.5" customHeight="1" x14ac:dyDescent="0.6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9.5" customHeight="1" x14ac:dyDescent="0.6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9.5" customHeight="1" x14ac:dyDescent="0.6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9.5" customHeight="1" x14ac:dyDescent="0.6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9.5" customHeight="1" x14ac:dyDescent="0.6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9.5" customHeight="1" x14ac:dyDescent="0.6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9.5" customHeight="1" x14ac:dyDescent="0.6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9.5" customHeight="1" x14ac:dyDescent="0.6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9.5" customHeight="1" x14ac:dyDescent="0.6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9.5" customHeight="1" x14ac:dyDescent="0.6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9.5" customHeight="1" x14ac:dyDescent="0.6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9.5" customHeight="1" x14ac:dyDescent="0.6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9.5" customHeight="1" x14ac:dyDescent="0.6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9.5" customHeight="1" x14ac:dyDescent="0.6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9.5" customHeight="1" x14ac:dyDescent="0.6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9.5" customHeight="1" x14ac:dyDescent="0.6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9.5" customHeight="1" x14ac:dyDescent="0.6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9.5" customHeight="1" x14ac:dyDescent="0.6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9.5" customHeight="1" x14ac:dyDescent="0.6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9.5" customHeight="1" x14ac:dyDescent="0.6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9.5" customHeight="1" x14ac:dyDescent="0.6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9.5" customHeight="1" x14ac:dyDescent="0.6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9.5" customHeight="1" x14ac:dyDescent="0.6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9.5" customHeight="1" x14ac:dyDescent="0.6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9.5" customHeight="1" x14ac:dyDescent="0.6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9.5" customHeight="1" x14ac:dyDescent="0.6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9.5" customHeight="1" x14ac:dyDescent="0.6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9.5" customHeight="1" x14ac:dyDescent="0.6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9.5" customHeight="1" x14ac:dyDescent="0.6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9.5" customHeight="1" x14ac:dyDescent="0.6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9.5" customHeight="1" x14ac:dyDescent="0.6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9.5" customHeight="1" x14ac:dyDescent="0.6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9.5" customHeight="1" x14ac:dyDescent="0.6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9.5" customHeight="1" x14ac:dyDescent="0.6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9.5" customHeight="1" x14ac:dyDescent="0.6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9.5" customHeight="1" x14ac:dyDescent="0.6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9.5" customHeight="1" x14ac:dyDescent="0.6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9.5" customHeight="1" x14ac:dyDescent="0.6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9.5" customHeight="1" x14ac:dyDescent="0.6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9.5" customHeight="1" x14ac:dyDescent="0.6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9.5" customHeight="1" x14ac:dyDescent="0.6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9.5" customHeight="1" x14ac:dyDescent="0.6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9.5" customHeight="1" x14ac:dyDescent="0.6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9.5" customHeight="1" x14ac:dyDescent="0.6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9.5" customHeight="1" x14ac:dyDescent="0.6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9.5" customHeight="1" x14ac:dyDescent="0.6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9.5" customHeight="1" x14ac:dyDescent="0.6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9.5" customHeight="1" x14ac:dyDescent="0.6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9.5" customHeight="1" x14ac:dyDescent="0.6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9.5" customHeight="1" x14ac:dyDescent="0.6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9.5" customHeight="1" x14ac:dyDescent="0.6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9.5" customHeight="1" x14ac:dyDescent="0.6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9.5" customHeight="1" x14ac:dyDescent="0.6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9.5" customHeight="1" x14ac:dyDescent="0.6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9.5" customHeight="1" x14ac:dyDescent="0.6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9.5" customHeight="1" x14ac:dyDescent="0.6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9.5" customHeight="1" x14ac:dyDescent="0.6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9.5" customHeight="1" x14ac:dyDescent="0.6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9.5" customHeight="1" x14ac:dyDescent="0.6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9.5" customHeight="1" x14ac:dyDescent="0.6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9.5" customHeight="1" x14ac:dyDescent="0.6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9.5" customHeight="1" x14ac:dyDescent="0.6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9.5" customHeight="1" x14ac:dyDescent="0.6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9.5" customHeight="1" x14ac:dyDescent="0.6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9.5" customHeight="1" x14ac:dyDescent="0.6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9.5" customHeight="1" x14ac:dyDescent="0.6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9.5" customHeight="1" x14ac:dyDescent="0.6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9.5" customHeight="1" x14ac:dyDescent="0.6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9.5" customHeight="1" x14ac:dyDescent="0.6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9.5" customHeight="1" x14ac:dyDescent="0.6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9.5" customHeight="1" x14ac:dyDescent="0.6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9.5" customHeight="1" x14ac:dyDescent="0.6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9.5" customHeight="1" x14ac:dyDescent="0.6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9.5" customHeight="1" x14ac:dyDescent="0.6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9.5" customHeight="1" x14ac:dyDescent="0.6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9.5" customHeight="1" x14ac:dyDescent="0.6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9.5" customHeight="1" x14ac:dyDescent="0.6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9.5" customHeight="1" x14ac:dyDescent="0.6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9.5" customHeight="1" x14ac:dyDescent="0.6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9.5" customHeight="1" x14ac:dyDescent="0.6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9.5" customHeight="1" x14ac:dyDescent="0.6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9.5" customHeight="1" x14ac:dyDescent="0.6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9.5" customHeight="1" x14ac:dyDescent="0.6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9.5" customHeight="1" x14ac:dyDescent="0.6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9.5" customHeight="1" x14ac:dyDescent="0.6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9.5" customHeight="1" x14ac:dyDescent="0.6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9.5" customHeight="1" x14ac:dyDescent="0.6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9.5" customHeight="1" x14ac:dyDescent="0.6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9.5" customHeight="1" x14ac:dyDescent="0.6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9.5" customHeight="1" x14ac:dyDescent="0.6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9.5" customHeight="1" x14ac:dyDescent="0.6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9.5" customHeight="1" x14ac:dyDescent="0.6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9.5" customHeight="1" x14ac:dyDescent="0.6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9.5" customHeight="1" x14ac:dyDescent="0.6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9.5" customHeight="1" x14ac:dyDescent="0.6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9.5" customHeight="1" x14ac:dyDescent="0.6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9.5" customHeight="1" x14ac:dyDescent="0.6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9.5" customHeight="1" x14ac:dyDescent="0.6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9.5" customHeight="1" x14ac:dyDescent="0.6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9.5" customHeight="1" x14ac:dyDescent="0.6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9.5" customHeight="1" x14ac:dyDescent="0.6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9.5" customHeight="1" x14ac:dyDescent="0.6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9.5" customHeight="1" x14ac:dyDescent="0.6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9.5" customHeight="1" x14ac:dyDescent="0.6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9.5" customHeight="1" x14ac:dyDescent="0.6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9.5" customHeight="1" x14ac:dyDescent="0.6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9.5" customHeight="1" x14ac:dyDescent="0.6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9.5" customHeight="1" x14ac:dyDescent="0.6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9.5" customHeight="1" x14ac:dyDescent="0.6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9.5" customHeight="1" x14ac:dyDescent="0.6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9.5" customHeight="1" x14ac:dyDescent="0.6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9.5" customHeight="1" x14ac:dyDescent="0.6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9.5" customHeight="1" x14ac:dyDescent="0.6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9.5" customHeight="1" x14ac:dyDescent="0.6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9.5" customHeight="1" x14ac:dyDescent="0.6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9.5" customHeight="1" x14ac:dyDescent="0.6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9.5" customHeight="1" x14ac:dyDescent="0.6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9.5" customHeight="1" x14ac:dyDescent="0.6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9.5" customHeight="1" x14ac:dyDescent="0.6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9.5" customHeight="1" x14ac:dyDescent="0.6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9.5" customHeight="1" x14ac:dyDescent="0.6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9.5" customHeight="1" x14ac:dyDescent="0.6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9.5" customHeight="1" x14ac:dyDescent="0.6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9.5" customHeight="1" x14ac:dyDescent="0.6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9.5" customHeight="1" x14ac:dyDescent="0.6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9.5" customHeight="1" x14ac:dyDescent="0.6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9.5" customHeight="1" x14ac:dyDescent="0.6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9.5" customHeight="1" x14ac:dyDescent="0.6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9.5" customHeight="1" x14ac:dyDescent="0.6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9.5" customHeight="1" x14ac:dyDescent="0.6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9.5" customHeight="1" x14ac:dyDescent="0.6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9.5" customHeight="1" x14ac:dyDescent="0.6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9.5" customHeight="1" x14ac:dyDescent="0.6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9.5" customHeight="1" x14ac:dyDescent="0.6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9.5" customHeight="1" x14ac:dyDescent="0.6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9.5" customHeight="1" x14ac:dyDescent="0.6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9.5" customHeight="1" x14ac:dyDescent="0.6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9.5" customHeight="1" x14ac:dyDescent="0.6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9.5" customHeight="1" x14ac:dyDescent="0.6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9.5" customHeight="1" x14ac:dyDescent="0.6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9.5" customHeight="1" x14ac:dyDescent="0.6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9.5" customHeight="1" x14ac:dyDescent="0.6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9.5" customHeight="1" x14ac:dyDescent="0.6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9.5" customHeight="1" x14ac:dyDescent="0.6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9.5" customHeight="1" x14ac:dyDescent="0.6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9.5" customHeight="1" x14ac:dyDescent="0.6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9.5" customHeight="1" x14ac:dyDescent="0.6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9.5" customHeight="1" x14ac:dyDescent="0.6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9.5" customHeight="1" x14ac:dyDescent="0.6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9.5" customHeight="1" x14ac:dyDescent="0.6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9.5" customHeight="1" x14ac:dyDescent="0.6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9.5" customHeight="1" x14ac:dyDescent="0.6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9.5" customHeight="1" x14ac:dyDescent="0.6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9.5" customHeight="1" x14ac:dyDescent="0.6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9.5" customHeight="1" x14ac:dyDescent="0.6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9.5" customHeight="1" x14ac:dyDescent="0.6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9.5" customHeight="1" x14ac:dyDescent="0.6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9.5" customHeight="1" x14ac:dyDescent="0.6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9.5" customHeight="1" x14ac:dyDescent="0.6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9.5" customHeight="1" x14ac:dyDescent="0.6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9.5" customHeight="1" x14ac:dyDescent="0.6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9.5" customHeight="1" x14ac:dyDescent="0.6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9.5" customHeight="1" x14ac:dyDescent="0.6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9.5" customHeight="1" x14ac:dyDescent="0.6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9.5" customHeight="1" x14ac:dyDescent="0.6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9.5" customHeight="1" x14ac:dyDescent="0.6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9.5" customHeight="1" x14ac:dyDescent="0.6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9.5" customHeight="1" x14ac:dyDescent="0.6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9.5" customHeight="1" x14ac:dyDescent="0.6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9.5" customHeight="1" x14ac:dyDescent="0.6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9.5" customHeight="1" x14ac:dyDescent="0.6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9.5" customHeight="1" x14ac:dyDescent="0.6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9.5" customHeight="1" x14ac:dyDescent="0.6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9.5" customHeight="1" x14ac:dyDescent="0.6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6" customWidth="1"/>
    <col min="2" max="2" width="5" style="46" customWidth="1"/>
    <col min="3" max="3" width="6.1640625" style="46" customWidth="1"/>
    <col min="4" max="4" width="19.9140625" style="46" customWidth="1"/>
    <col min="5" max="5" width="5.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8" customHeight="1" x14ac:dyDescent="0.6">
      <c r="A1" s="35"/>
      <c r="B1" s="35"/>
      <c r="C1" s="54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>
        <v>2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90" t="s">
        <v>0</v>
      </c>
      <c r="B2" s="91"/>
      <c r="C2" s="91"/>
      <c r="D2" s="91"/>
      <c r="E2" s="92"/>
      <c r="F2" s="93" t="s">
        <v>64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36"/>
      <c r="AF2" s="84" t="s">
        <v>2</v>
      </c>
      <c r="AG2" s="37"/>
      <c r="AH2" s="37"/>
      <c r="AI2" s="84" t="s">
        <v>3</v>
      </c>
      <c r="AJ2" s="37"/>
      <c r="AK2" s="37"/>
      <c r="AL2" s="37"/>
      <c r="AM2" s="84" t="s">
        <v>4</v>
      </c>
      <c r="AN2" s="37"/>
      <c r="AO2" s="37"/>
      <c r="AP2" s="37"/>
      <c r="AQ2" s="84" t="s">
        <v>5</v>
      </c>
      <c r="AR2" s="37"/>
      <c r="AS2" s="84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0" t="str">
        <f>ฉบับนักเรียน!A3</f>
        <v>นายทองจันทร์ เติมจิตร  นางสาวสุวิมล ประดับสุข</v>
      </c>
      <c r="B3" s="91"/>
      <c r="C3" s="91"/>
      <c r="D3" s="91"/>
      <c r="E3" s="92"/>
      <c r="F3" s="90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36"/>
      <c r="AF3" s="85"/>
      <c r="AG3" s="37"/>
      <c r="AH3" s="37"/>
      <c r="AI3" s="85"/>
      <c r="AJ3" s="37"/>
      <c r="AK3" s="37"/>
      <c r="AL3" s="37"/>
      <c r="AM3" s="85"/>
      <c r="AN3" s="37"/>
      <c r="AO3" s="37"/>
      <c r="AP3" s="37"/>
      <c r="AQ3" s="85"/>
      <c r="AR3" s="37"/>
      <c r="AS3" s="85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6"/>
      <c r="AF4" s="86"/>
      <c r="AG4" s="37"/>
      <c r="AH4" s="37"/>
      <c r="AI4" s="86"/>
      <c r="AJ4" s="37"/>
      <c r="AK4" s="37"/>
      <c r="AL4" s="37"/>
      <c r="AM4" s="86"/>
      <c r="AN4" s="37"/>
      <c r="AO4" s="37"/>
      <c r="AP4" s="37"/>
      <c r="AQ4" s="86"/>
      <c r="AR4" s="37"/>
      <c r="AS4" s="86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.75" customHeight="1" x14ac:dyDescent="0.6">
      <c r="A5" s="38" t="s">
        <v>66</v>
      </c>
      <c r="B5" s="39" t="s">
        <v>135</v>
      </c>
      <c r="C5" s="82">
        <v>43723</v>
      </c>
      <c r="D5" s="40" t="s">
        <v>100</v>
      </c>
      <c r="E5" s="38" t="s">
        <v>67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68">
        <f t="shared" ref="AE5:AE49" si="0">H5+M5+R5+U5+AC5</f>
        <v>0</v>
      </c>
      <c r="AF5" s="38">
        <f t="shared" ref="AF5:AF42" si="1">SUM(H5,M5,R5,U5,AC5)</f>
        <v>0</v>
      </c>
      <c r="AG5" s="38" t="b">
        <f t="shared" ref="AG5:AG48" si="2">IF(L5=3,1,IF(L5=2,2,IF(L5=1,3)))</f>
        <v>0</v>
      </c>
      <c r="AH5" s="38">
        <f t="shared" ref="AH5:AH48" si="3">J5+L5+Q5+W5+AA5</f>
        <v>0</v>
      </c>
      <c r="AI5" s="38">
        <f t="shared" ref="AI5:AI42" si="4">SUM(J5,L5,Q5,W5,AA5)</f>
        <v>0</v>
      </c>
      <c r="AJ5" s="38" t="b">
        <f t="shared" ref="AJ5:AJ48" si="5">IF(Z5=3,1,IF(Z5=2,2,IF(Z5=1,3)))</f>
        <v>0</v>
      </c>
      <c r="AK5" s="38" t="b">
        <f t="shared" ref="AK5:AK48" si="6">IF(AD5=3,1,IF(AD5=2,2,IF(AD5=1,3)))</f>
        <v>0</v>
      </c>
      <c r="AL5" s="38">
        <f t="shared" ref="AL5:AL48" si="7">G5+O5+T5+Z5+AD5</f>
        <v>0</v>
      </c>
      <c r="AM5" s="38">
        <f t="shared" ref="AM5:AM42" si="8">SUM(G5,O5,T5,Z5,AD5)</f>
        <v>0</v>
      </c>
      <c r="AN5" s="38" t="b">
        <f t="shared" ref="AN5:AN48" si="9">IF(P5=3,1,IF(P5=2,2,IF(P5=1,3)))</f>
        <v>0</v>
      </c>
      <c r="AO5" s="38" t="b">
        <f t="shared" ref="AO5:AO48" si="10">IF(S5=3,1,IF(S5=2,2,IF(S5=1,3)))</f>
        <v>0</v>
      </c>
      <c r="AP5" s="38">
        <f t="shared" ref="AP5:AP48" si="11">K5+P5+S5+X5+AB5</f>
        <v>0</v>
      </c>
      <c r="AQ5" s="38">
        <f t="shared" ref="AQ5:AQ42" si="12">SUM(K5,P5,S5,X5,AB5)</f>
        <v>0</v>
      </c>
      <c r="AR5" s="38">
        <f t="shared" ref="AR5:AR48" si="13">F5+I5+N5+V5+Y5</f>
        <v>0</v>
      </c>
      <c r="AS5" s="38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.75" customHeight="1" x14ac:dyDescent="0.6">
      <c r="A6" s="20" t="s">
        <v>13</v>
      </c>
      <c r="B6" s="39" t="s">
        <v>135</v>
      </c>
      <c r="C6" s="82">
        <v>43818</v>
      </c>
      <c r="D6" s="24" t="s">
        <v>101</v>
      </c>
      <c r="E6" s="38" t="s">
        <v>67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.75" customHeight="1" x14ac:dyDescent="0.6">
      <c r="A7" s="20" t="s">
        <v>14</v>
      </c>
      <c r="B7" s="39" t="s">
        <v>135</v>
      </c>
      <c r="C7" s="83">
        <v>43981</v>
      </c>
      <c r="D7" s="24" t="s">
        <v>102</v>
      </c>
      <c r="E7" s="38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.75" customHeight="1" x14ac:dyDescent="0.6">
      <c r="A8" s="20" t="s">
        <v>15</v>
      </c>
      <c r="B8" s="39" t="s">
        <v>135</v>
      </c>
      <c r="C8" s="83">
        <v>44003</v>
      </c>
      <c r="D8" s="24" t="s">
        <v>103</v>
      </c>
      <c r="E8" s="38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.75" customHeight="1" x14ac:dyDescent="0.6">
      <c r="A9" s="20" t="s">
        <v>16</v>
      </c>
      <c r="B9" s="39" t="s">
        <v>135</v>
      </c>
      <c r="C9" s="82">
        <v>44093</v>
      </c>
      <c r="D9" s="24" t="s">
        <v>104</v>
      </c>
      <c r="E9" s="38" t="s">
        <v>67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.75" customHeight="1" x14ac:dyDescent="0.6">
      <c r="A10" s="20" t="s">
        <v>17</v>
      </c>
      <c r="B10" s="39" t="s">
        <v>135</v>
      </c>
      <c r="C10" s="82">
        <v>44128</v>
      </c>
      <c r="D10" s="24" t="s">
        <v>105</v>
      </c>
      <c r="E10" s="38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.75" customHeight="1" x14ac:dyDescent="0.6">
      <c r="A11" s="20" t="s">
        <v>18</v>
      </c>
      <c r="B11" s="39" t="s">
        <v>135</v>
      </c>
      <c r="C11" s="82">
        <v>44132</v>
      </c>
      <c r="D11" s="24" t="s">
        <v>106</v>
      </c>
      <c r="E11" s="38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.75" customHeight="1" x14ac:dyDescent="0.6">
      <c r="A12" s="20" t="s">
        <v>19</v>
      </c>
      <c r="B12" s="39" t="s">
        <v>135</v>
      </c>
      <c r="C12" s="82">
        <v>44143</v>
      </c>
      <c r="D12" s="24" t="s">
        <v>107</v>
      </c>
      <c r="E12" s="38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.75" customHeight="1" x14ac:dyDescent="0.6">
      <c r="A13" s="20" t="s">
        <v>20</v>
      </c>
      <c r="B13" s="39" t="s">
        <v>135</v>
      </c>
      <c r="C13" s="82">
        <v>44170</v>
      </c>
      <c r="D13" s="24" t="s">
        <v>108</v>
      </c>
      <c r="E13" s="38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.75" customHeight="1" x14ac:dyDescent="0.6">
      <c r="A14" s="20" t="s">
        <v>21</v>
      </c>
      <c r="B14" s="39" t="s">
        <v>135</v>
      </c>
      <c r="C14" s="82">
        <v>44215</v>
      </c>
      <c r="D14" s="24" t="s">
        <v>109</v>
      </c>
      <c r="E14" s="38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.75" customHeight="1" x14ac:dyDescent="0.6">
      <c r="A15" s="20" t="s">
        <v>22</v>
      </c>
      <c r="B15" s="39" t="s">
        <v>135</v>
      </c>
      <c r="C15" s="82">
        <v>44218</v>
      </c>
      <c r="D15" s="24" t="s">
        <v>110</v>
      </c>
      <c r="E15" s="38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.75" customHeight="1" x14ac:dyDescent="0.6">
      <c r="A16" s="20" t="s">
        <v>23</v>
      </c>
      <c r="B16" s="39" t="s">
        <v>135</v>
      </c>
      <c r="C16" s="82">
        <v>44361</v>
      </c>
      <c r="D16" s="24" t="s">
        <v>111</v>
      </c>
      <c r="E16" s="38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.75" customHeight="1" x14ac:dyDescent="0.6">
      <c r="A17" s="20" t="s">
        <v>24</v>
      </c>
      <c r="B17" s="39" t="s">
        <v>135</v>
      </c>
      <c r="C17" s="82">
        <v>44406</v>
      </c>
      <c r="D17" s="24" t="s">
        <v>112</v>
      </c>
      <c r="E17" s="38" t="s">
        <v>67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.75" customHeight="1" x14ac:dyDescent="0.6">
      <c r="A18" s="20" t="s">
        <v>25</v>
      </c>
      <c r="B18" s="39" t="s">
        <v>135</v>
      </c>
      <c r="C18" s="82">
        <v>44412</v>
      </c>
      <c r="D18" s="24" t="s">
        <v>113</v>
      </c>
      <c r="E18" s="38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.75" customHeight="1" x14ac:dyDescent="0.6">
      <c r="A19" s="20" t="s">
        <v>26</v>
      </c>
      <c r="B19" s="39" t="s">
        <v>135</v>
      </c>
      <c r="C19" s="82">
        <v>44413</v>
      </c>
      <c r="D19" s="24" t="s">
        <v>114</v>
      </c>
      <c r="E19" s="38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.75" customHeight="1" x14ac:dyDescent="0.6">
      <c r="A20" s="20" t="s">
        <v>27</v>
      </c>
      <c r="B20" s="39" t="s">
        <v>135</v>
      </c>
      <c r="C20" s="82">
        <v>44445</v>
      </c>
      <c r="D20" s="24" t="s">
        <v>115</v>
      </c>
      <c r="E20" s="38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.75" customHeight="1" x14ac:dyDescent="0.6">
      <c r="A21" s="20" t="s">
        <v>28</v>
      </c>
      <c r="B21" s="39" t="s">
        <v>135</v>
      </c>
      <c r="C21" s="82">
        <v>44450</v>
      </c>
      <c r="D21" s="24" t="s">
        <v>116</v>
      </c>
      <c r="E21" s="38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.75" customHeight="1" x14ac:dyDescent="0.6">
      <c r="A22" s="20" t="s">
        <v>29</v>
      </c>
      <c r="B22" s="39" t="s">
        <v>135</v>
      </c>
      <c r="C22" s="82">
        <v>44452</v>
      </c>
      <c r="D22" s="24" t="s">
        <v>117</v>
      </c>
      <c r="E22" s="38" t="s">
        <v>67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.75" customHeight="1" x14ac:dyDescent="0.6">
      <c r="A23" s="20" t="s">
        <v>30</v>
      </c>
      <c r="B23" s="39" t="s">
        <v>135</v>
      </c>
      <c r="C23" s="82">
        <v>44460</v>
      </c>
      <c r="D23" s="24" t="s">
        <v>118</v>
      </c>
      <c r="E23" s="38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.75" customHeight="1" x14ac:dyDescent="0.6">
      <c r="A24" s="20" t="s">
        <v>31</v>
      </c>
      <c r="B24" s="39" t="s">
        <v>135</v>
      </c>
      <c r="C24" s="82">
        <v>44491</v>
      </c>
      <c r="D24" s="24" t="s">
        <v>119</v>
      </c>
      <c r="E24" s="38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.75" customHeight="1" x14ac:dyDescent="0.6">
      <c r="A25" s="20" t="s">
        <v>32</v>
      </c>
      <c r="B25" s="39" t="s">
        <v>135</v>
      </c>
      <c r="C25" s="82">
        <v>44495</v>
      </c>
      <c r="D25" s="24" t="s">
        <v>120</v>
      </c>
      <c r="E25" s="38" t="s">
        <v>67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39" t="s">
        <v>135</v>
      </c>
      <c r="C26" s="82">
        <v>44498</v>
      </c>
      <c r="D26" s="24" t="s">
        <v>121</v>
      </c>
      <c r="E26" s="38" t="s">
        <v>67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7.25" customHeight="1" x14ac:dyDescent="0.6">
      <c r="A27" s="20" t="s">
        <v>34</v>
      </c>
      <c r="B27" s="39" t="s">
        <v>135</v>
      </c>
      <c r="C27" s="82">
        <v>46210</v>
      </c>
      <c r="D27" s="24" t="s">
        <v>122</v>
      </c>
      <c r="E27" s="38" t="s">
        <v>67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39" t="s">
        <v>135</v>
      </c>
      <c r="C28" s="82">
        <v>46211</v>
      </c>
      <c r="D28" s="24" t="s">
        <v>123</v>
      </c>
      <c r="E28" s="38" t="s">
        <v>67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39" t="s">
        <v>135</v>
      </c>
      <c r="C29" s="82">
        <v>46212</v>
      </c>
      <c r="D29" s="24" t="s">
        <v>124</v>
      </c>
      <c r="E29" s="38" t="s">
        <v>67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39" t="s">
        <v>135</v>
      </c>
      <c r="C30" s="83">
        <v>44023</v>
      </c>
      <c r="D30" s="24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39" t="s">
        <v>135</v>
      </c>
      <c r="C31" s="82">
        <v>44107</v>
      </c>
      <c r="D31" s="24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39" t="s">
        <v>135</v>
      </c>
      <c r="C32" s="82">
        <v>44192</v>
      </c>
      <c r="D32" s="24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39" t="s">
        <v>135</v>
      </c>
      <c r="C33" s="82">
        <v>44257</v>
      </c>
      <c r="D33" s="24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39" t="s">
        <v>135</v>
      </c>
      <c r="C34" s="82">
        <v>44344</v>
      </c>
      <c r="D34" s="24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39" t="s">
        <v>135</v>
      </c>
      <c r="C35" s="82">
        <v>44379</v>
      </c>
      <c r="D35" s="24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39" t="s">
        <v>135</v>
      </c>
      <c r="C36" s="82">
        <v>44477</v>
      </c>
      <c r="D36" s="24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39" t="s">
        <v>135</v>
      </c>
      <c r="C37" s="82">
        <v>46213</v>
      </c>
      <c r="D37" s="24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39" t="s">
        <v>135</v>
      </c>
      <c r="C38" s="82">
        <v>46215</v>
      </c>
      <c r="D38" s="24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39" t="s">
        <v>135</v>
      </c>
      <c r="C39" s="82">
        <v>46216</v>
      </c>
      <c r="D39" s="24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39"/>
      <c r="C40" s="82"/>
      <c r="D40" s="24"/>
      <c r="E40" s="20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39"/>
      <c r="C41" s="82"/>
      <c r="D41" s="24"/>
      <c r="E41" s="20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39"/>
      <c r="C42" s="82"/>
      <c r="D42" s="24"/>
      <c r="E42" s="20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39"/>
      <c r="C43" s="82"/>
      <c r="D43" s="24"/>
      <c r="E43" s="20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/>
      <c r="B44" s="39"/>
      <c r="C44" s="67"/>
      <c r="D44" s="24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/>
      <c r="B45" s="39"/>
      <c r="C45" s="49"/>
      <c r="D45" s="24"/>
      <c r="E45" s="20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/>
      <c r="B46" s="39"/>
      <c r="C46" s="49"/>
      <c r="D46" s="24"/>
      <c r="E46" s="20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/>
      <c r="B47" s="39"/>
      <c r="C47" s="26"/>
      <c r="D47" s="42"/>
      <c r="E47" s="20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/>
      <c r="B48" s="39"/>
      <c r="C48" s="26"/>
      <c r="D48" s="42"/>
      <c r="E48" s="20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26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/>
      <c r="B49" s="39"/>
      <c r="C49" s="26"/>
      <c r="D49" s="42"/>
      <c r="E49" s="20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26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/>
      <c r="B50" s="44"/>
      <c r="C50" s="26"/>
      <c r="D50" s="42"/>
      <c r="E50" s="20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/>
      <c r="B51" s="44"/>
      <c r="C51" s="26"/>
      <c r="D51" s="42"/>
      <c r="E51" s="20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/>
      <c r="B52" s="44"/>
      <c r="C52" s="26"/>
      <c r="D52" s="42"/>
      <c r="E52" s="20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/>
      <c r="B53" s="44"/>
      <c r="C53" s="26"/>
      <c r="D53" s="42"/>
      <c r="E53" s="20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/>
      <c r="B54" s="44"/>
      <c r="C54" s="26"/>
      <c r="D54" s="42"/>
      <c r="E54" s="20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5" t="s">
        <v>62</v>
      </c>
      <c r="D56" s="88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5" t="s">
        <v>62</v>
      </c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89" t="s">
        <v>136</v>
      </c>
      <c r="D57" s="96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7"/>
      <c r="P57" s="88"/>
      <c r="Q57" s="88"/>
      <c r="R57" s="40"/>
      <c r="S57" s="87" t="s">
        <v>137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7" t="s">
        <v>63</v>
      </c>
      <c r="D58" s="88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89"/>
      <c r="P58" s="88"/>
      <c r="Q58" s="88"/>
      <c r="R58" s="40"/>
      <c r="S58" s="87" t="s">
        <v>63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2" activePane="bottomLeft" state="frozen"/>
      <selection pane="bottomLeft" activeCell="B40" sqref="B40:AS43"/>
    </sheetView>
  </sheetViews>
  <sheetFormatPr defaultColWidth="10.08203125" defaultRowHeight="15" customHeight="1" x14ac:dyDescent="0.6"/>
  <cols>
    <col min="1" max="1" width="4.58203125" style="46" customWidth="1"/>
    <col min="2" max="2" width="5.6640625" style="46" customWidth="1"/>
    <col min="3" max="3" width="7" style="46" customWidth="1"/>
    <col min="4" max="4" width="26.9140625" style="46" customWidth="1"/>
    <col min="5" max="5" width="6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9.5" customHeight="1" x14ac:dyDescent="0.6">
      <c r="A1" s="40"/>
      <c r="B1" s="40"/>
      <c r="C1" s="45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>
        <v>3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22.5" customHeight="1" x14ac:dyDescent="0.6">
      <c r="A2" s="97" t="s">
        <v>0</v>
      </c>
      <c r="B2" s="91"/>
      <c r="C2" s="91"/>
      <c r="D2" s="91"/>
      <c r="E2" s="92"/>
      <c r="F2" s="98" t="s">
        <v>69</v>
      </c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2"/>
      <c r="AE2" s="24"/>
      <c r="AF2" s="84" t="s">
        <v>2</v>
      </c>
      <c r="AG2" s="37"/>
      <c r="AH2" s="37"/>
      <c r="AI2" s="84" t="s">
        <v>3</v>
      </c>
      <c r="AJ2" s="37"/>
      <c r="AK2" s="37"/>
      <c r="AL2" s="37"/>
      <c r="AM2" s="84" t="s">
        <v>4</v>
      </c>
      <c r="AN2" s="37"/>
      <c r="AO2" s="37"/>
      <c r="AP2" s="37"/>
      <c r="AQ2" s="84" t="s">
        <v>5</v>
      </c>
      <c r="AR2" s="37"/>
      <c r="AS2" s="84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20.25" customHeight="1" x14ac:dyDescent="0.6">
      <c r="A3" s="90" t="str">
        <f>ฉบับนักเรียน!A3</f>
        <v>นายทองจันทร์ เติมจิตร  นางสาวสุวิมล ประดับสุข</v>
      </c>
      <c r="B3" s="91"/>
      <c r="C3" s="91"/>
      <c r="D3" s="91"/>
      <c r="E3" s="92"/>
      <c r="F3" s="97" t="s">
        <v>7</v>
      </c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2"/>
      <c r="AE3" s="24"/>
      <c r="AF3" s="85"/>
      <c r="AG3" s="37"/>
      <c r="AH3" s="37"/>
      <c r="AI3" s="85"/>
      <c r="AJ3" s="37"/>
      <c r="AK3" s="37"/>
      <c r="AL3" s="37"/>
      <c r="AM3" s="85"/>
      <c r="AN3" s="37"/>
      <c r="AO3" s="37"/>
      <c r="AP3" s="37"/>
      <c r="AQ3" s="85"/>
      <c r="AR3" s="37"/>
      <c r="AS3" s="85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20.25" customHeight="1" x14ac:dyDescent="0.6">
      <c r="A4" s="47" t="s">
        <v>8</v>
      </c>
      <c r="B4" s="47" t="s">
        <v>9</v>
      </c>
      <c r="C4" s="47" t="s">
        <v>65</v>
      </c>
      <c r="D4" s="47" t="s">
        <v>11</v>
      </c>
      <c r="E4" s="47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8">
        <v>7</v>
      </c>
      <c r="M4" s="18">
        <v>8</v>
      </c>
      <c r="N4" s="18">
        <v>9</v>
      </c>
      <c r="O4" s="18">
        <v>10</v>
      </c>
      <c r="P4" s="48">
        <v>11</v>
      </c>
      <c r="Q4" s="18">
        <v>12</v>
      </c>
      <c r="R4" s="18">
        <v>13</v>
      </c>
      <c r="S4" s="48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8">
        <v>21</v>
      </c>
      <c r="AA4" s="18">
        <v>22</v>
      </c>
      <c r="AB4" s="18">
        <v>23</v>
      </c>
      <c r="AC4" s="48">
        <v>24</v>
      </c>
      <c r="AD4" s="18">
        <v>25</v>
      </c>
      <c r="AE4" s="24"/>
      <c r="AF4" s="86"/>
      <c r="AG4" s="37"/>
      <c r="AH4" s="37"/>
      <c r="AI4" s="86"/>
      <c r="AJ4" s="37"/>
      <c r="AK4" s="37"/>
      <c r="AL4" s="37"/>
      <c r="AM4" s="86"/>
      <c r="AN4" s="37"/>
      <c r="AO4" s="37"/>
      <c r="AP4" s="37"/>
      <c r="AQ4" s="86"/>
      <c r="AR4" s="37"/>
      <c r="AS4" s="86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 t="s">
        <v>66</v>
      </c>
      <c r="B5" s="44" t="str">
        <f>ฉบับครู!B5</f>
        <v>4/5</v>
      </c>
      <c r="C5" s="49">
        <f>ฉบับนักเรียน!C5</f>
        <v>43723</v>
      </c>
      <c r="D5" s="50" t="str">
        <f>ฉบับครู!D5</f>
        <v>นายธันวา  กิ่งแก้ว</v>
      </c>
      <c r="E5" s="20" t="str">
        <f>ฉบับนักเรียน!E5</f>
        <v>ชาย</v>
      </c>
      <c r="F5" s="66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26">
        <f t="shared" ref="AE5:AE47" si="0">H5+M5+R5+U5+AC5</f>
        <v>0</v>
      </c>
      <c r="AF5" s="20">
        <f t="shared" ref="AF5:AF42" si="1">SUM(H5,M5,R5,U5,AC5)</f>
        <v>0</v>
      </c>
      <c r="AG5" s="20" t="b">
        <f t="shared" ref="AG5:AG42" si="2">IF(L5=3,1,IF(L5=2,2,IF(L5=1,3)))</f>
        <v>0</v>
      </c>
      <c r="AH5" s="20">
        <f t="shared" ref="AH5:AH42" si="3">J5+L5+Q5+W5+AA5</f>
        <v>0</v>
      </c>
      <c r="AI5" s="20">
        <f t="shared" ref="AI5:AI42" si="4">SUM(J5,L5,Q5,W5,AA5)</f>
        <v>0</v>
      </c>
      <c r="AJ5" s="20" t="b">
        <f t="shared" ref="AJ5:AJ42" si="5">IF(Z5=3,1,IF(Z5=2,2,IF(Z5=1,3)))</f>
        <v>0</v>
      </c>
      <c r="AK5" s="20" t="b">
        <f t="shared" ref="AK5:AK42" si="6">IF(AD5=3,1,IF(AD5=2,2,IF(AD5=1,3)))</f>
        <v>0</v>
      </c>
      <c r="AL5" s="20">
        <f t="shared" ref="AL5:AL42" si="7">G5+O5+T5+Z5+AD5</f>
        <v>0</v>
      </c>
      <c r="AM5" s="20">
        <f t="shared" ref="AM5:AM42" si="8">SUM(G5,O5,T5,Z5,AD5)</f>
        <v>0</v>
      </c>
      <c r="AN5" s="20" t="b">
        <f t="shared" ref="AN5:AN42" si="9">IF(P5=3,1,IF(P5=2,2,IF(P5=1,3)))</f>
        <v>0</v>
      </c>
      <c r="AO5" s="20" t="b">
        <f t="shared" ref="AO5:AO42" si="10">IF(S5=3,1,IF(S5=2,2,IF(S5=1,3)))</f>
        <v>0</v>
      </c>
      <c r="AP5" s="20">
        <f t="shared" ref="AP5:AP42" si="11">K5+P5+S5+X5+AB5</f>
        <v>0</v>
      </c>
      <c r="AQ5" s="20">
        <f t="shared" ref="AQ5:AQ42" si="12">SUM(K5,P5,S5,X5,AB5)</f>
        <v>0</v>
      </c>
      <c r="AR5" s="20">
        <f t="shared" ref="AR5:AR42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44" t="str">
        <f>ฉบับครู!B6</f>
        <v>4/5</v>
      </c>
      <c r="C6" s="49">
        <f>ฉบับนักเรียน!C6</f>
        <v>43818</v>
      </c>
      <c r="D6" s="52" t="str">
        <f>ฉบับนักเรียน!D6</f>
        <v>นายวิษณุลักษณ์  วงษ์อามาตย์</v>
      </c>
      <c r="E6" s="20" t="str">
        <f>ฉบับนักเรียน!E6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44" t="str">
        <f>ฉบับครู!B7</f>
        <v>4/5</v>
      </c>
      <c r="C7" s="49">
        <f>ฉบับนักเรียน!C7</f>
        <v>43981</v>
      </c>
      <c r="D7" s="52" t="str">
        <f>ฉบับนักเรียน!D7</f>
        <v>นายพัทธนันท์  สกุลกำจรกิจ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44" t="str">
        <f>ฉบับครู!B8</f>
        <v>4/5</v>
      </c>
      <c r="C8" s="49">
        <f>ฉบับนักเรียน!C8</f>
        <v>44003</v>
      </c>
      <c r="D8" s="52" t="str">
        <f>ฉบับนักเรียน!D8</f>
        <v>นายกฤศณัฎฐ์  ประยูรโยธิน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44" t="str">
        <f>ฉบับครู!B9</f>
        <v>4/5</v>
      </c>
      <c r="C9" s="49">
        <f>ฉบับนักเรียน!C9</f>
        <v>44093</v>
      </c>
      <c r="D9" s="52" t="str">
        <f>ฉบับนักเรียน!D9</f>
        <v>นายภูวดล  คำอุด</v>
      </c>
      <c r="E9" s="20" t="str">
        <f>ฉบับนักเรียน!E9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44" t="str">
        <f>ฉบับครู!B10</f>
        <v>4/5</v>
      </c>
      <c r="C10" s="49">
        <f>ฉบับนักเรียน!C10</f>
        <v>44128</v>
      </c>
      <c r="D10" s="52" t="str">
        <f>ฉบับนักเรียน!D10</f>
        <v>นายชานนท์  พรมงาม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44" t="str">
        <f>ฉบับครู!B11</f>
        <v>4/5</v>
      </c>
      <c r="C11" s="49">
        <f>ฉบับนักเรียน!C11</f>
        <v>44132</v>
      </c>
      <c r="D11" s="52" t="str">
        <f>ฉบับนักเรียน!D11</f>
        <v>นายทศทิศ  ถิธี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44" t="str">
        <f>ฉบับครู!B12</f>
        <v>4/5</v>
      </c>
      <c r="C12" s="49">
        <f>ฉบับนักเรียน!C12</f>
        <v>44143</v>
      </c>
      <c r="D12" s="52" t="str">
        <f>ฉบับนักเรียน!D12</f>
        <v>นายสิรวิชญ์  ทวีสาน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44" t="str">
        <f>ฉบับครู!B13</f>
        <v>4/5</v>
      </c>
      <c r="C13" s="49">
        <f>ฉบับนักเรียน!C13</f>
        <v>44170</v>
      </c>
      <c r="D13" s="52" t="str">
        <f>ฉบับนักเรียน!D13</f>
        <v>นายฐิติวิชญ์  ปูกา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44" t="str">
        <f>ฉบับครู!B14</f>
        <v>4/5</v>
      </c>
      <c r="C14" s="49">
        <f>ฉบับนักเรียน!C14</f>
        <v>44215</v>
      </c>
      <c r="D14" s="52" t="str">
        <f>ฉบับนักเรียน!D14</f>
        <v>นายกาณต์นิธิ  เกษมณี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44" t="str">
        <f>ฉบับครู!B15</f>
        <v>4/5</v>
      </c>
      <c r="C15" s="49">
        <f>ฉบับนักเรียน!C15</f>
        <v>44218</v>
      </c>
      <c r="D15" s="52" t="str">
        <f>ฉบับนักเรียน!D15</f>
        <v>นายเสฏฐวุฒิ  แก้วชู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44" t="str">
        <f>ฉบับครู!B16</f>
        <v>4/5</v>
      </c>
      <c r="C16" s="49">
        <f>ฉบับนักเรียน!C16</f>
        <v>44361</v>
      </c>
      <c r="D16" s="52" t="str">
        <f>ฉบับนักเรียน!D16</f>
        <v>เด็กชายพีรวุฒิ  สุขะ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44" t="str">
        <f>ฉบับครู!B17</f>
        <v>4/5</v>
      </c>
      <c r="C17" s="49">
        <f>ฉบับนักเรียน!C17</f>
        <v>44406</v>
      </c>
      <c r="D17" s="52" t="str">
        <f>ฉบับนักเรียน!D17</f>
        <v>นายพชรพล  โป๊ะจิ๊ด</v>
      </c>
      <c r="E17" s="20" t="str">
        <f>ฉบับนักเรียน!E17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44" t="str">
        <f>ฉบับครู!B18</f>
        <v>4/5</v>
      </c>
      <c r="C18" s="49">
        <f>ฉบับนักเรียน!C18</f>
        <v>44412</v>
      </c>
      <c r="D18" s="52" t="str">
        <f>ฉบับนักเรียน!D18</f>
        <v>นายสรวิศ  ธรรมเจริญ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44" t="str">
        <f>ฉบับครู!B19</f>
        <v>4/5</v>
      </c>
      <c r="C19" s="49">
        <f>ฉบับนักเรียน!C19</f>
        <v>44413</v>
      </c>
      <c r="D19" s="52" t="str">
        <f>ฉบับนักเรียน!D19</f>
        <v>นายอเลฮานโดร  ริโก ควินเทโร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44" t="str">
        <f>ฉบับครู!B20</f>
        <v>4/5</v>
      </c>
      <c r="C20" s="49">
        <f>ฉบับนักเรียน!C20</f>
        <v>44445</v>
      </c>
      <c r="D20" s="52" t="str">
        <f>ฉบับนักเรียน!D20</f>
        <v>นายเดชาธร  เหมือนโค้ว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44" t="str">
        <f>ฉบับครู!B21</f>
        <v>4/5</v>
      </c>
      <c r="C21" s="49">
        <f>ฉบับนักเรียน!C21</f>
        <v>44450</v>
      </c>
      <c r="D21" s="52" t="str">
        <f>ฉบับนักเรียน!D21</f>
        <v>นายนนทพัธน์  เตียพานิชกิจ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44" t="str">
        <f>ฉบับครู!B22</f>
        <v>4/5</v>
      </c>
      <c r="C22" s="49">
        <f>ฉบับนักเรียน!C22</f>
        <v>44452</v>
      </c>
      <c r="D22" s="52" t="str">
        <f>ฉบับนักเรียน!D22</f>
        <v>นายปารมี  บริสุทธิ์บงกช</v>
      </c>
      <c r="E22" s="20" t="str">
        <f>ฉบับนักเรียน!E22</f>
        <v>ชาย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44" t="str">
        <f>ฉบับครู!B23</f>
        <v>4/5</v>
      </c>
      <c r="C23" s="49">
        <f>ฉบับนักเรียน!C23</f>
        <v>44460</v>
      </c>
      <c r="D23" s="52" t="str">
        <f>ฉบับนักเรียน!D23</f>
        <v>นายสิรวิชญ์  สุขประเสริฐ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44" t="str">
        <f>ฉบับครู!B24</f>
        <v>4/5</v>
      </c>
      <c r="C24" s="49">
        <f>ฉบับนักเรียน!C24</f>
        <v>44491</v>
      </c>
      <c r="D24" s="52" t="str">
        <f>ฉบับนักเรียน!D24</f>
        <v>นายธนวรรธน์  แสนสมบัติสกุล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44" t="str">
        <f>ฉบับครู!B25</f>
        <v>4/5</v>
      </c>
      <c r="C25" s="49">
        <f>ฉบับนักเรียน!C25</f>
        <v>44495</v>
      </c>
      <c r="D25" s="52" t="str">
        <f>ฉบับนักเรียน!D25</f>
        <v>นายพรพิพัฒน์  ศรีระวรรณ</v>
      </c>
      <c r="E25" s="20" t="str">
        <f>ฉบับนักเรียน!E25</f>
        <v>ชาย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7.25" customHeight="1" x14ac:dyDescent="0.6">
      <c r="A26" s="20" t="s">
        <v>33</v>
      </c>
      <c r="B26" s="44" t="str">
        <f>ฉบับครู!B26</f>
        <v>4/5</v>
      </c>
      <c r="C26" s="49">
        <f>ฉบับนักเรียน!C26</f>
        <v>44498</v>
      </c>
      <c r="D26" s="52" t="str">
        <f>ฉบับนักเรียน!D26</f>
        <v>นายภาคภูมิ  เทพโภชน์</v>
      </c>
      <c r="E26" s="20" t="str">
        <f>ฉบับนักเรียน!E26</f>
        <v>ชาย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6.5" customHeight="1" x14ac:dyDescent="0.6">
      <c r="A27" s="20" t="s">
        <v>34</v>
      </c>
      <c r="B27" s="44" t="str">
        <f>ฉบับครู!B27</f>
        <v>4/5</v>
      </c>
      <c r="C27" s="49">
        <f>ฉบับนักเรียน!C27</f>
        <v>46210</v>
      </c>
      <c r="D27" s="52" t="str">
        <f>ฉบับนักเรียน!D27</f>
        <v>นายกฤษตฤณ  จารณะ</v>
      </c>
      <c r="E27" s="20" t="str">
        <f>ฉบับนักเรียน!E27</f>
        <v>ชาย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44" t="str">
        <f>ฉบับครู!B28</f>
        <v>4/5</v>
      </c>
      <c r="C28" s="49">
        <f>ฉบับนักเรียน!C28</f>
        <v>46211</v>
      </c>
      <c r="D28" s="52" t="str">
        <f>ฉบับนักเรียน!D28</f>
        <v>นายชยพล  มังคะละ</v>
      </c>
      <c r="E28" s="20" t="str">
        <f>ฉบับนักเรียน!E28</f>
        <v>ชาย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44" t="str">
        <f>ฉบับครู!B29</f>
        <v>4/5</v>
      </c>
      <c r="C29" s="49">
        <f>ฉบับนักเรียน!C29</f>
        <v>46212</v>
      </c>
      <c r="D29" s="52" t="str">
        <f>ฉบับนักเรียน!D29</f>
        <v>นายหาญนที  สีชมภู</v>
      </c>
      <c r="E29" s="20" t="str">
        <f>ฉบับนักเรียน!E29</f>
        <v>ชาย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44" t="str">
        <f>ฉบับครู!B30</f>
        <v>4/5</v>
      </c>
      <c r="C30" s="49">
        <f>ฉบับนักเรียน!C30</f>
        <v>44023</v>
      </c>
      <c r="D30" s="52" t="str">
        <f>ฉบับนักเรียน!D30</f>
        <v>นางสาวกมลชนก  กันทเนตร์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44" t="str">
        <f>ฉบับครู!B31</f>
        <v>4/5</v>
      </c>
      <c r="C31" s="49">
        <f>ฉบับนักเรียน!C31</f>
        <v>44107</v>
      </c>
      <c r="D31" s="52" t="str">
        <f>ฉบับนักเรียน!D31</f>
        <v>เด็กหญิงธวัลรัตน์  ปู่จันทร์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44" t="str">
        <f>ฉบับครู!B32</f>
        <v>4/5</v>
      </c>
      <c r="C32" s="49">
        <f>ฉบับนักเรียน!C32</f>
        <v>44192</v>
      </c>
      <c r="D32" s="52" t="str">
        <f>ฉบับนักเรียน!D32</f>
        <v>นางสาวณัฐวรรณ  เพชรสิทธิ์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44" t="str">
        <f>ฉบับครู!B33</f>
        <v>4/5</v>
      </c>
      <c r="C33" s="49">
        <f>ฉบับนักเรียน!C33</f>
        <v>44257</v>
      </c>
      <c r="D33" s="52" t="str">
        <f>ฉบับนักเรียน!D33</f>
        <v>เด็กหญิงหนึ่งฤทัย  ม่วงอ่อน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44" t="str">
        <f>ฉบับครู!B34</f>
        <v>4/5</v>
      </c>
      <c r="C34" s="49">
        <f>ฉบับนักเรียน!C34</f>
        <v>44344</v>
      </c>
      <c r="D34" s="52" t="str">
        <f>ฉบับนักเรียน!D34</f>
        <v>เด็กหญิงภัทรวดี  ธวัชธาตรี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44" t="str">
        <f>ฉบับครู!B35</f>
        <v>4/5</v>
      </c>
      <c r="C35" s="49">
        <f>ฉบับนักเรียน!C35</f>
        <v>44379</v>
      </c>
      <c r="D35" s="52" t="str">
        <f>ฉบับนักเรียน!D35</f>
        <v>นางสาวตรีชฎา  สุทธิ์สถาน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44" t="str">
        <f>ฉบับครู!B36</f>
        <v>4/5</v>
      </c>
      <c r="C36" s="49">
        <f>ฉบับนักเรียน!C36</f>
        <v>44477</v>
      </c>
      <c r="D36" s="52" t="str">
        <f>ฉบับนักเรียน!D36</f>
        <v>นางสาวมนปรียา  บัวมาตร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44" t="str">
        <f>ฉบับครู!B37</f>
        <v>4/5</v>
      </c>
      <c r="C37" s="49">
        <f>ฉบับนักเรียน!C37</f>
        <v>46213</v>
      </c>
      <c r="D37" s="52" t="str">
        <f>ฉบับนักเรียน!D37</f>
        <v>นางสาวชมพูนุท  กริดโสภี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44" t="str">
        <f>ฉบับครู!B38</f>
        <v>4/5</v>
      </c>
      <c r="C38" s="49">
        <f>ฉบับนักเรียน!C38</f>
        <v>46215</v>
      </c>
      <c r="D38" s="52" t="str">
        <f>ฉบับนักเรียน!D38</f>
        <v>เด็กหญิงศรัญญ่า  เป็นขลุ่ย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44" t="str">
        <f>ฉบับครู!B39</f>
        <v>4/5</v>
      </c>
      <c r="C39" s="49">
        <f>ฉบับนักเรียน!C39</f>
        <v>46216</v>
      </c>
      <c r="D39" s="52" t="str">
        <f>ฉบับนักเรียน!D39</f>
        <v>นางสาวอารียา  ภิสิทธิ์ธี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44"/>
      <c r="C40" s="49"/>
      <c r="D40" s="52"/>
      <c r="E40" s="20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44"/>
      <c r="C41" s="49"/>
      <c r="D41" s="52"/>
      <c r="E41" s="20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44"/>
      <c r="C42" s="49"/>
      <c r="D42" s="52"/>
      <c r="E42" s="20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44"/>
      <c r="C43" s="49"/>
      <c r="D43" s="52"/>
      <c r="E43" s="20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44"/>
      <c r="C44" s="49"/>
      <c r="D44" s="52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44"/>
      <c r="C45" s="49"/>
      <c r="D45" s="52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>
        <f t="shared" si="0"/>
        <v>0</v>
      </c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44"/>
      <c r="C46" s="49"/>
      <c r="D46" s="52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>
        <f t="shared" si="0"/>
        <v>0</v>
      </c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44"/>
      <c r="C47" s="17"/>
      <c r="D47" s="52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 t="s">
        <v>55</v>
      </c>
      <c r="B48" s="44"/>
      <c r="C48" s="17"/>
      <c r="D48" s="52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6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44"/>
      <c r="C49" s="17"/>
      <c r="D49" s="52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6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44"/>
      <c r="C50" s="17"/>
      <c r="D50" s="52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44"/>
      <c r="C51" s="17"/>
      <c r="D51" s="52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44"/>
      <c r="C52" s="17"/>
      <c r="D52" s="52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44"/>
      <c r="C53" s="17"/>
      <c r="D53" s="52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44"/>
      <c r="C54" s="17"/>
      <c r="D54" s="52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5" t="s">
        <v>62</v>
      </c>
      <c r="D56" s="88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5" t="s">
        <v>62</v>
      </c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89" t="s">
        <v>136</v>
      </c>
      <c r="D57" s="96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7"/>
      <c r="P57" s="88"/>
      <c r="Q57" s="88"/>
      <c r="R57" s="40"/>
      <c r="S57" s="87" t="s">
        <v>137</v>
      </c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7" t="s">
        <v>63</v>
      </c>
      <c r="D58" s="88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89"/>
      <c r="P58" s="88"/>
      <c r="Q58" s="88"/>
      <c r="R58" s="40"/>
      <c r="S58" s="87" t="s">
        <v>63</v>
      </c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0" sqref="C40:S43"/>
    </sheetView>
  </sheetViews>
  <sheetFormatPr defaultColWidth="10.08203125" defaultRowHeight="15" customHeight="1" x14ac:dyDescent="0.6"/>
  <cols>
    <col min="1" max="1" width="2.4140625" style="46" customWidth="1"/>
    <col min="2" max="2" width="4.1640625" style="46" customWidth="1"/>
    <col min="3" max="3" width="5.08203125" style="46" customWidth="1"/>
    <col min="4" max="4" width="6.58203125" style="46" customWidth="1"/>
    <col min="5" max="5" width="26.9140625" style="46" customWidth="1"/>
    <col min="6" max="6" width="9.08203125" style="46" customWidth="1"/>
    <col min="7" max="7" width="4.4140625" style="46" customWidth="1"/>
    <col min="8" max="8" width="10" style="46" customWidth="1"/>
    <col min="9" max="9" width="4.4140625" style="46" customWidth="1"/>
    <col min="10" max="10" width="10.4140625" style="46" customWidth="1"/>
    <col min="11" max="11" width="4.4140625" style="46" customWidth="1"/>
    <col min="12" max="12" width="10.6640625" style="46" customWidth="1"/>
    <col min="13" max="13" width="4.4140625" style="46" customWidth="1"/>
    <col min="14" max="14" width="11.08203125" style="46" customWidth="1"/>
    <col min="15" max="15" width="4.4140625" style="46" customWidth="1"/>
    <col min="16" max="16" width="10.1640625" style="46" customWidth="1"/>
    <col min="17" max="17" width="6.08203125" style="46" hidden="1" customWidth="1"/>
    <col min="18" max="18" width="4.4140625" style="46" customWidth="1"/>
    <col min="19" max="19" width="10.91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4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90" t="s">
        <v>0</v>
      </c>
      <c r="C2" s="91"/>
      <c r="D2" s="91"/>
      <c r="E2" s="91"/>
      <c r="F2" s="92"/>
      <c r="G2" s="99" t="s">
        <v>70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90" t="str">
        <f>ฉบับนักเรียน!A3</f>
        <v>นายทองจันทร์ เติมจิตร  นางสาวสุวิมล ประดับสุข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55"/>
      <c r="R3" s="90" t="s">
        <v>76</v>
      </c>
      <c r="S3" s="92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4/5</v>
      </c>
      <c r="D5" s="49">
        <f>ฉบับนักเรียน!C5</f>
        <v>43723</v>
      </c>
      <c r="E5" s="52" t="str">
        <f>ฉบับนักเรียน!D5</f>
        <v>นายธันวา  กิ่งแก้ว</v>
      </c>
      <c r="F5" s="20" t="str">
        <f>ฉบับนักเรียน!E5</f>
        <v>ชาย</v>
      </c>
      <c r="G5" s="18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18">
        <f>ฉบับนักเรียน!AM5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4/5</v>
      </c>
      <c r="D6" s="49">
        <f>ฉบับนักเรียน!C6</f>
        <v>43818</v>
      </c>
      <c r="E6" s="52" t="str">
        <f>ฉบับนักเรียน!D6</f>
        <v>นายวิษณุลักษณ์  วงษ์อามาตย์</v>
      </c>
      <c r="F6" s="20" t="str">
        <f>ฉบับนักเรียน!E6</f>
        <v>ชาย</v>
      </c>
      <c r="G6" s="18">
        <f>ฉบับนักเรียน!AF6</f>
        <v>0</v>
      </c>
      <c r="H6" s="26" t="str">
        <f t="shared" si="0"/>
        <v>ปกติ</v>
      </c>
      <c r="I6" s="18">
        <f>ฉบับนักเรียน!AI6</f>
        <v>0</v>
      </c>
      <c r="J6" s="26" t="str">
        <f t="shared" si="1"/>
        <v>ปกติ</v>
      </c>
      <c r="K6" s="18">
        <f>ฉบับนักเรียน!AM6</f>
        <v>0</v>
      </c>
      <c r="L6" s="26" t="str">
        <f t="shared" si="2"/>
        <v>ปกติ</v>
      </c>
      <c r="M6" s="18">
        <f>ฉบับนักเรียน!AQ6</f>
        <v>0</v>
      </c>
      <c r="N6" s="26" t="str">
        <f t="shared" si="3"/>
        <v>ปกติ</v>
      </c>
      <c r="O6" s="56">
        <f>ฉบับนักเรียน!AS6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4/5</v>
      </c>
      <c r="D7" s="49">
        <f>ฉบับนักเรียน!C7</f>
        <v>43981</v>
      </c>
      <c r="E7" s="52" t="str">
        <f>ฉบับนักเรียน!D7</f>
        <v>นายพัทธนันท์  สกุลกำจรกิจ</v>
      </c>
      <c r="F7" s="20" t="str">
        <f>ฉบับนักเรียน!E7</f>
        <v>ชาย</v>
      </c>
      <c r="G7" s="18">
        <f>ฉบับนักเรียน!AF7</f>
        <v>0</v>
      </c>
      <c r="H7" s="26" t="str">
        <f t="shared" si="0"/>
        <v>ปกติ</v>
      </c>
      <c r="I7" s="18">
        <f>ฉบับนักเรียน!AI7</f>
        <v>0</v>
      </c>
      <c r="J7" s="26" t="str">
        <f t="shared" si="1"/>
        <v>ปกติ</v>
      </c>
      <c r="K7" s="18">
        <f>ฉบับนักเรียน!AM7</f>
        <v>0</v>
      </c>
      <c r="L7" s="26" t="str">
        <f t="shared" si="2"/>
        <v>ปกติ</v>
      </c>
      <c r="M7" s="18">
        <f>ฉบับนักเรียน!AQ7</f>
        <v>0</v>
      </c>
      <c r="N7" s="26" t="str">
        <f t="shared" si="3"/>
        <v>ปกติ</v>
      </c>
      <c r="O7" s="18">
        <f>ฉบับนักเรียน!AS7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4/5</v>
      </c>
      <c r="D8" s="49">
        <f>ฉบับนักเรียน!C8</f>
        <v>44003</v>
      </c>
      <c r="E8" s="52" t="str">
        <f>ฉบับนักเรียน!D8</f>
        <v>นายกฤศณัฎฐ์  ประยูรโยธิน</v>
      </c>
      <c r="F8" s="20" t="str">
        <f>ฉบับนักเรียน!E8</f>
        <v>ชาย</v>
      </c>
      <c r="G8" s="18">
        <f>ฉบับนักเรียน!AF8</f>
        <v>0</v>
      </c>
      <c r="H8" s="26" t="str">
        <f t="shared" si="0"/>
        <v>ปกติ</v>
      </c>
      <c r="I8" s="18">
        <f>ฉบับนักเรียน!AI8</f>
        <v>0</v>
      </c>
      <c r="J8" s="26" t="str">
        <f t="shared" si="1"/>
        <v>ปกติ</v>
      </c>
      <c r="K8" s="18">
        <f>ฉบับนักเรียน!AM8</f>
        <v>0</v>
      </c>
      <c r="L8" s="26" t="str">
        <f t="shared" si="2"/>
        <v>ปกติ</v>
      </c>
      <c r="M8" s="18">
        <f>ฉบับนักเรียน!AQ8</f>
        <v>0</v>
      </c>
      <c r="N8" s="26" t="str">
        <f t="shared" si="3"/>
        <v>ปกติ</v>
      </c>
      <c r="O8" s="18">
        <f>ฉบับนักเรียน!AS8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4/5</v>
      </c>
      <c r="D9" s="49">
        <f>ฉบับนักเรียน!C9</f>
        <v>44093</v>
      </c>
      <c r="E9" s="52" t="str">
        <f>ฉบับนักเรียน!D9</f>
        <v>นายภูวดล  คำอุด</v>
      </c>
      <c r="F9" s="20" t="str">
        <f>ฉบับนักเรียน!E9</f>
        <v>ชาย</v>
      </c>
      <c r="G9" s="18">
        <f>ฉบับนักเรียน!AF9</f>
        <v>0</v>
      </c>
      <c r="H9" s="26" t="str">
        <f t="shared" si="0"/>
        <v>ปกติ</v>
      </c>
      <c r="I9" s="18">
        <f>ฉบับนักเรียน!AI9</f>
        <v>0</v>
      </c>
      <c r="J9" s="26" t="str">
        <f t="shared" si="1"/>
        <v>ปกติ</v>
      </c>
      <c r="K9" s="18">
        <f>ฉบับนักเรียน!AM9</f>
        <v>0</v>
      </c>
      <c r="L9" s="26" t="str">
        <f t="shared" si="2"/>
        <v>ปกติ</v>
      </c>
      <c r="M9" s="18">
        <f>ฉบับนักเรียน!AQ9</f>
        <v>0</v>
      </c>
      <c r="N9" s="26" t="str">
        <f t="shared" si="3"/>
        <v>ปกติ</v>
      </c>
      <c r="O9" s="56">
        <f>ฉบับนักเรียน!AS9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4/5</v>
      </c>
      <c r="D10" s="49">
        <f>ฉบับนักเรียน!C10</f>
        <v>44128</v>
      </c>
      <c r="E10" s="52" t="str">
        <f>ฉบับนักเรียน!D10</f>
        <v>นายชานนท์  พรมงาม</v>
      </c>
      <c r="F10" s="20" t="str">
        <f>ฉบับนักเรียน!E10</f>
        <v>ชาย</v>
      </c>
      <c r="G10" s="18">
        <f>ฉบับนักเรียน!AF10</f>
        <v>0</v>
      </c>
      <c r="H10" s="26" t="str">
        <f t="shared" si="0"/>
        <v>ปกติ</v>
      </c>
      <c r="I10" s="18">
        <f>ฉบับนักเรียน!AI10</f>
        <v>0</v>
      </c>
      <c r="J10" s="26" t="str">
        <f t="shared" si="1"/>
        <v>ปกติ</v>
      </c>
      <c r="K10" s="18">
        <f>ฉบับนักเรียน!AM10</f>
        <v>0</v>
      </c>
      <c r="L10" s="26" t="str">
        <f t="shared" si="2"/>
        <v>ปกติ</v>
      </c>
      <c r="M10" s="18">
        <f>ฉบับนักเรียน!AQ10</f>
        <v>0</v>
      </c>
      <c r="N10" s="26" t="str">
        <f t="shared" si="3"/>
        <v>ปกติ</v>
      </c>
      <c r="O10" s="18">
        <f>ฉบับนักเรียน!AS10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4/5</v>
      </c>
      <c r="D11" s="49">
        <f>ฉบับนักเรียน!C11</f>
        <v>44132</v>
      </c>
      <c r="E11" s="52" t="str">
        <f>ฉบับนักเรียน!D11</f>
        <v>นายทศทิศ  ถิธี</v>
      </c>
      <c r="F11" s="20" t="str">
        <f>ฉบับนักเรียน!E11</f>
        <v>ชาย</v>
      </c>
      <c r="G11" s="18">
        <f>ฉบับนักเรียน!AF11</f>
        <v>0</v>
      </c>
      <c r="H11" s="26" t="str">
        <f t="shared" si="0"/>
        <v>ปกติ</v>
      </c>
      <c r="I11" s="18">
        <f>ฉบับนักเรียน!AI11</f>
        <v>0</v>
      </c>
      <c r="J11" s="26" t="str">
        <f t="shared" si="1"/>
        <v>ปกติ</v>
      </c>
      <c r="K11" s="18">
        <f>ฉบับนักเรียน!AM11</f>
        <v>0</v>
      </c>
      <c r="L11" s="26" t="str">
        <f t="shared" si="2"/>
        <v>ปกติ</v>
      </c>
      <c r="M11" s="18">
        <f>ฉบับนักเรียน!AQ11</f>
        <v>0</v>
      </c>
      <c r="N11" s="26" t="str">
        <f t="shared" si="3"/>
        <v>ปกติ</v>
      </c>
      <c r="O11" s="18">
        <f>ฉบับนักเรียน!AS11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4/5</v>
      </c>
      <c r="D12" s="49">
        <f>ฉบับนักเรียน!C12</f>
        <v>44143</v>
      </c>
      <c r="E12" s="52" t="str">
        <f>ฉบับนักเรียน!D12</f>
        <v>นายสิรวิชญ์  ทวีสาน</v>
      </c>
      <c r="F12" s="20" t="str">
        <f>ฉบับนักเรียน!E12</f>
        <v>ชาย</v>
      </c>
      <c r="G12" s="18">
        <f>ฉบับนักเรียน!AF12</f>
        <v>0</v>
      </c>
      <c r="H12" s="26" t="str">
        <f t="shared" si="0"/>
        <v>ปกติ</v>
      </c>
      <c r="I12" s="18">
        <f>ฉบับนักเรียน!AI12</f>
        <v>0</v>
      </c>
      <c r="J12" s="26" t="str">
        <f t="shared" si="1"/>
        <v>ปกติ</v>
      </c>
      <c r="K12" s="18">
        <f>ฉบับนักเรียน!AM12</f>
        <v>0</v>
      </c>
      <c r="L12" s="26" t="str">
        <f t="shared" si="2"/>
        <v>ปกติ</v>
      </c>
      <c r="M12" s="18">
        <f>ฉบับนักเรียน!AQ12</f>
        <v>0</v>
      </c>
      <c r="N12" s="26" t="str">
        <f t="shared" si="3"/>
        <v>ปกติ</v>
      </c>
      <c r="O12" s="18">
        <f>ฉบับนักเรียน!AS12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4/5</v>
      </c>
      <c r="D13" s="49">
        <f>ฉบับนักเรียน!C13</f>
        <v>44170</v>
      </c>
      <c r="E13" s="52" t="str">
        <f>ฉบับนักเรียน!D13</f>
        <v>นายฐิติวิชญ์  ปูกา</v>
      </c>
      <c r="F13" s="20" t="str">
        <f>ฉบับนักเรียน!E13</f>
        <v>ชาย</v>
      </c>
      <c r="G13" s="18">
        <f>ฉบับนักเรียน!AF13</f>
        <v>0</v>
      </c>
      <c r="H13" s="26" t="str">
        <f t="shared" si="0"/>
        <v>ปกติ</v>
      </c>
      <c r="I13" s="18">
        <f>ฉบับนักเรียน!AI13</f>
        <v>0</v>
      </c>
      <c r="J13" s="26" t="str">
        <f t="shared" si="1"/>
        <v>ปกติ</v>
      </c>
      <c r="K13" s="18">
        <f>ฉบับนักเรียน!AM13</f>
        <v>0</v>
      </c>
      <c r="L13" s="26" t="str">
        <f t="shared" si="2"/>
        <v>ปกติ</v>
      </c>
      <c r="M13" s="18">
        <f>ฉบับนักเรียน!AQ13</f>
        <v>0</v>
      </c>
      <c r="N13" s="26" t="str">
        <f t="shared" si="3"/>
        <v>ปกติ</v>
      </c>
      <c r="O13" s="18">
        <f>ฉบับนักเรียน!AS13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4/5</v>
      </c>
      <c r="D14" s="49">
        <f>ฉบับนักเรียน!C14</f>
        <v>44215</v>
      </c>
      <c r="E14" s="52" t="str">
        <f>ฉบับนักเรียน!D14</f>
        <v>นายกาณต์นิธิ  เกษมณี</v>
      </c>
      <c r="F14" s="20" t="str">
        <f>ฉบับนักเรียน!E14</f>
        <v>ชาย</v>
      </c>
      <c r="G14" s="18">
        <f>ฉบับนักเรียน!AF14</f>
        <v>0</v>
      </c>
      <c r="H14" s="26" t="str">
        <f t="shared" si="0"/>
        <v>ปกติ</v>
      </c>
      <c r="I14" s="18">
        <f>ฉบับนักเรียน!AI14</f>
        <v>0</v>
      </c>
      <c r="J14" s="26" t="str">
        <f t="shared" si="1"/>
        <v>ปกติ</v>
      </c>
      <c r="K14" s="18">
        <f>ฉบับนักเรียน!AM14</f>
        <v>0</v>
      </c>
      <c r="L14" s="26" t="str">
        <f t="shared" si="2"/>
        <v>ปกติ</v>
      </c>
      <c r="M14" s="18">
        <f>ฉบับนักเรียน!AQ14</f>
        <v>0</v>
      </c>
      <c r="N14" s="26" t="str">
        <f t="shared" si="3"/>
        <v>ปกติ</v>
      </c>
      <c r="O14" s="18">
        <f>ฉบับนักเรียน!AS14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4/5</v>
      </c>
      <c r="D15" s="49">
        <f>ฉบับนักเรียน!C15</f>
        <v>44218</v>
      </c>
      <c r="E15" s="52" t="str">
        <f>ฉบับนักเรียน!D15</f>
        <v>นายเสฏฐวุฒิ  แก้วชู</v>
      </c>
      <c r="F15" s="20" t="str">
        <f>ฉบับนักเรียน!E15</f>
        <v>ชาย</v>
      </c>
      <c r="G15" s="18">
        <f>ฉบับนักเรียน!AF15</f>
        <v>0</v>
      </c>
      <c r="H15" s="26" t="str">
        <f t="shared" si="0"/>
        <v>ปกติ</v>
      </c>
      <c r="I15" s="18">
        <f>ฉบับนักเรียน!AI15</f>
        <v>0</v>
      </c>
      <c r="J15" s="26" t="str">
        <f t="shared" si="1"/>
        <v>ปกติ</v>
      </c>
      <c r="K15" s="18">
        <f>ฉบับนักเรียน!AM15</f>
        <v>0</v>
      </c>
      <c r="L15" s="26" t="str">
        <f t="shared" si="2"/>
        <v>ปกติ</v>
      </c>
      <c r="M15" s="18">
        <f>ฉบับนักเรียน!AQ15</f>
        <v>0</v>
      </c>
      <c r="N15" s="26" t="str">
        <f t="shared" si="3"/>
        <v>ปกติ</v>
      </c>
      <c r="O15" s="18">
        <f>ฉบับนักเรียน!AS15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4/5</v>
      </c>
      <c r="D16" s="49">
        <f>ฉบับนักเรียน!C16</f>
        <v>44361</v>
      </c>
      <c r="E16" s="52" t="str">
        <f>ฉบับนักเรียน!D16</f>
        <v>เด็กชายพีรวุฒิ  สุขะ</v>
      </c>
      <c r="F16" s="20" t="str">
        <f>ฉบับนักเรียน!E16</f>
        <v>ชาย</v>
      </c>
      <c r="G16" s="18">
        <f>ฉบับนักเรียน!AF16</f>
        <v>0</v>
      </c>
      <c r="H16" s="26" t="str">
        <f t="shared" si="0"/>
        <v>ปกติ</v>
      </c>
      <c r="I16" s="18">
        <f>ฉบับนักเรียน!AI16</f>
        <v>0</v>
      </c>
      <c r="J16" s="26" t="str">
        <f t="shared" si="1"/>
        <v>ปกติ</v>
      </c>
      <c r="K16" s="18">
        <f>ฉบับนักเรียน!AM16</f>
        <v>0</v>
      </c>
      <c r="L16" s="26" t="str">
        <f t="shared" si="2"/>
        <v>ปกติ</v>
      </c>
      <c r="M16" s="18">
        <f>ฉบับนักเรียน!AQ16</f>
        <v>0</v>
      </c>
      <c r="N16" s="26" t="str">
        <f t="shared" si="3"/>
        <v>ปกติ</v>
      </c>
      <c r="O16" s="18">
        <f>ฉบับนักเรียน!AS16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4/5</v>
      </c>
      <c r="D17" s="49">
        <f>ฉบับนักเรียน!C17</f>
        <v>44406</v>
      </c>
      <c r="E17" s="52" t="str">
        <f>ฉบับนักเรียน!D17</f>
        <v>นายพชรพล  โป๊ะจิ๊ด</v>
      </c>
      <c r="F17" s="20" t="str">
        <f>ฉบับนักเรียน!E17</f>
        <v>ชาย</v>
      </c>
      <c r="G17" s="18">
        <f>ฉบับนักเรียน!AF17</f>
        <v>0</v>
      </c>
      <c r="H17" s="26" t="str">
        <f t="shared" si="0"/>
        <v>ปกติ</v>
      </c>
      <c r="I17" s="18">
        <f>ฉบับนักเรียน!AI17</f>
        <v>0</v>
      </c>
      <c r="J17" s="26" t="str">
        <f t="shared" si="1"/>
        <v>ปกติ</v>
      </c>
      <c r="K17" s="18">
        <f>ฉบับนักเรียน!AM17</f>
        <v>0</v>
      </c>
      <c r="L17" s="26" t="str">
        <f t="shared" si="2"/>
        <v>ปกติ</v>
      </c>
      <c r="M17" s="18">
        <f>ฉบับนักเรียน!AQ17</f>
        <v>0</v>
      </c>
      <c r="N17" s="26" t="str">
        <f t="shared" si="3"/>
        <v>ปกติ</v>
      </c>
      <c r="O17" s="56">
        <f>ฉบับนักเรียน!AS17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4/5</v>
      </c>
      <c r="D18" s="49">
        <f>ฉบับนักเรียน!C18</f>
        <v>44412</v>
      </c>
      <c r="E18" s="52" t="str">
        <f>ฉบับนักเรียน!D18</f>
        <v>นายสรวิศ  ธรรมเจริญ</v>
      </c>
      <c r="F18" s="20" t="str">
        <f>ฉบับนักเรียน!E18</f>
        <v>ชาย</v>
      </c>
      <c r="G18" s="18">
        <f>ฉบับนักเรียน!AF18</f>
        <v>0</v>
      </c>
      <c r="H18" s="26" t="str">
        <f t="shared" si="0"/>
        <v>ปกติ</v>
      </c>
      <c r="I18" s="18">
        <f>ฉบับนักเรียน!AI18</f>
        <v>0</v>
      </c>
      <c r="J18" s="26" t="str">
        <f t="shared" si="1"/>
        <v>ปกติ</v>
      </c>
      <c r="K18" s="18">
        <f>ฉบับนักเรียน!AM18</f>
        <v>0</v>
      </c>
      <c r="L18" s="26" t="str">
        <f t="shared" si="2"/>
        <v>ปกติ</v>
      </c>
      <c r="M18" s="18">
        <f>ฉบับนักเรียน!AQ18</f>
        <v>0</v>
      </c>
      <c r="N18" s="26" t="str">
        <f t="shared" si="3"/>
        <v>ปกติ</v>
      </c>
      <c r="O18" s="18">
        <f>ฉบับนักเรียน!AS18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4/5</v>
      </c>
      <c r="D19" s="49">
        <f>ฉบับนักเรียน!C19</f>
        <v>44413</v>
      </c>
      <c r="E19" s="52" t="str">
        <f>ฉบับนักเรียน!D19</f>
        <v>นายอเลฮานโดร  ริโก ควินเทโร</v>
      </c>
      <c r="F19" s="20" t="str">
        <f>ฉบับนักเรียน!E19</f>
        <v>ชาย</v>
      </c>
      <c r="G19" s="18">
        <f>ฉบับนักเรียน!AF19</f>
        <v>0</v>
      </c>
      <c r="H19" s="26" t="str">
        <f t="shared" si="0"/>
        <v>ปกติ</v>
      </c>
      <c r="I19" s="18">
        <f>ฉบับนักเรียน!AI19</f>
        <v>0</v>
      </c>
      <c r="J19" s="26" t="str">
        <f t="shared" si="1"/>
        <v>ปกติ</v>
      </c>
      <c r="K19" s="18">
        <f>ฉบับนักเรียน!AM19</f>
        <v>0</v>
      </c>
      <c r="L19" s="26" t="str">
        <f t="shared" si="2"/>
        <v>ปกติ</v>
      </c>
      <c r="M19" s="18">
        <f>ฉบับนักเรียน!AQ19</f>
        <v>0</v>
      </c>
      <c r="N19" s="26" t="str">
        <f t="shared" si="3"/>
        <v>ปกติ</v>
      </c>
      <c r="O19" s="18">
        <f>ฉบับนักเรียน!AS19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.75" customHeight="1" x14ac:dyDescent="0.7">
      <c r="A20" s="51"/>
      <c r="B20" s="20" t="s">
        <v>27</v>
      </c>
      <c r="C20" s="44" t="str">
        <f>ฉบับครู!B20</f>
        <v>4/5</v>
      </c>
      <c r="D20" s="49">
        <f>ฉบับนักเรียน!C20</f>
        <v>44445</v>
      </c>
      <c r="E20" s="52" t="str">
        <f>ฉบับนักเรียน!D20</f>
        <v>นายเดชาธร  เหมือนโค้ว</v>
      </c>
      <c r="F20" s="20" t="str">
        <f>ฉบับนักเรียน!E20</f>
        <v>ชาย</v>
      </c>
      <c r="G20" s="18">
        <f>ฉบับนักเรียน!AF20</f>
        <v>0</v>
      </c>
      <c r="H20" s="26" t="str">
        <f t="shared" si="0"/>
        <v>ปกติ</v>
      </c>
      <c r="I20" s="18">
        <f>ฉบับนักเรียน!AI20</f>
        <v>0</v>
      </c>
      <c r="J20" s="26" t="str">
        <f t="shared" si="1"/>
        <v>ปกติ</v>
      </c>
      <c r="K20" s="18">
        <f>ฉบับนักเรียน!AM20</f>
        <v>0</v>
      </c>
      <c r="L20" s="26" t="str">
        <f t="shared" si="2"/>
        <v>ปกติ</v>
      </c>
      <c r="M20" s="18">
        <f>ฉบับนักเรียน!AQ20</f>
        <v>0</v>
      </c>
      <c r="N20" s="26" t="str">
        <f t="shared" si="3"/>
        <v>ปกติ</v>
      </c>
      <c r="O20" s="18">
        <f>ฉบับนักเรียน!AS20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.75" customHeight="1" x14ac:dyDescent="0.7">
      <c r="A21" s="51"/>
      <c r="B21" s="20" t="s">
        <v>28</v>
      </c>
      <c r="C21" s="44" t="str">
        <f>ฉบับครู!B21</f>
        <v>4/5</v>
      </c>
      <c r="D21" s="49">
        <f>ฉบับนักเรียน!C21</f>
        <v>44450</v>
      </c>
      <c r="E21" s="52" t="str">
        <f>ฉบับนักเรียน!D21</f>
        <v>นายนนทพัธน์  เตียพานิชกิจ</v>
      </c>
      <c r="F21" s="20" t="str">
        <f>ฉบับนักเรียน!E21</f>
        <v>ชาย</v>
      </c>
      <c r="G21" s="18">
        <f>ฉบับนักเรียน!AF21</f>
        <v>0</v>
      </c>
      <c r="H21" s="26" t="str">
        <f t="shared" si="0"/>
        <v>ปกติ</v>
      </c>
      <c r="I21" s="18">
        <f>ฉบับนักเรียน!AI21</f>
        <v>0</v>
      </c>
      <c r="J21" s="26" t="str">
        <f t="shared" si="1"/>
        <v>ปกติ</v>
      </c>
      <c r="K21" s="18">
        <f>ฉบับนักเรียน!AM21</f>
        <v>0</v>
      </c>
      <c r="L21" s="26" t="str">
        <f t="shared" si="2"/>
        <v>ปกติ</v>
      </c>
      <c r="M21" s="18">
        <f>ฉบับนักเรียน!AQ21</f>
        <v>0</v>
      </c>
      <c r="N21" s="26" t="str">
        <f t="shared" si="3"/>
        <v>ปกติ</v>
      </c>
      <c r="O21" s="18">
        <f>ฉบับนักเรียน!AS21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.75" customHeight="1" x14ac:dyDescent="0.7">
      <c r="A22" s="51"/>
      <c r="B22" s="20" t="s">
        <v>29</v>
      </c>
      <c r="C22" s="44" t="str">
        <f>ฉบับครู!B22</f>
        <v>4/5</v>
      </c>
      <c r="D22" s="49">
        <f>ฉบับนักเรียน!C22</f>
        <v>44452</v>
      </c>
      <c r="E22" s="52" t="str">
        <f>ฉบับนักเรียน!D22</f>
        <v>นายปารมี  บริสุทธิ์บงกช</v>
      </c>
      <c r="F22" s="20" t="str">
        <f>ฉบับนักเรียน!E22</f>
        <v>ชาย</v>
      </c>
      <c r="G22" s="18">
        <f>ฉบับนักเรียน!AF22</f>
        <v>0</v>
      </c>
      <c r="H22" s="26" t="str">
        <f t="shared" si="0"/>
        <v>ปกติ</v>
      </c>
      <c r="I22" s="18">
        <f>ฉบับนักเรียน!AI22</f>
        <v>0</v>
      </c>
      <c r="J22" s="26" t="str">
        <f t="shared" si="1"/>
        <v>ปกติ</v>
      </c>
      <c r="K22" s="18">
        <f>ฉบับนักเรียน!AM22</f>
        <v>0</v>
      </c>
      <c r="L22" s="26" t="str">
        <f t="shared" si="2"/>
        <v>ปกติ</v>
      </c>
      <c r="M22" s="18">
        <f>ฉบับนักเรียน!AQ22</f>
        <v>0</v>
      </c>
      <c r="N22" s="26" t="str">
        <f t="shared" si="3"/>
        <v>ปกติ</v>
      </c>
      <c r="O22" s="18">
        <f>ฉบับนักเรียน!AS22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.75" customHeight="1" x14ac:dyDescent="0.7">
      <c r="A23" s="51"/>
      <c r="B23" s="20" t="s">
        <v>30</v>
      </c>
      <c r="C23" s="44" t="str">
        <f>ฉบับครู!B23</f>
        <v>4/5</v>
      </c>
      <c r="D23" s="49">
        <f>ฉบับนักเรียน!C23</f>
        <v>44460</v>
      </c>
      <c r="E23" s="52" t="str">
        <f>ฉบับนักเรียน!D23</f>
        <v>นายสิรวิชญ์  สุขประเสริฐ</v>
      </c>
      <c r="F23" s="20" t="str">
        <f>ฉบับนักเรียน!E23</f>
        <v>ชาย</v>
      </c>
      <c r="G23" s="18">
        <f>ฉบับนักเรียน!AF23</f>
        <v>0</v>
      </c>
      <c r="H23" s="26" t="str">
        <f t="shared" si="0"/>
        <v>ปกติ</v>
      </c>
      <c r="I23" s="18">
        <f>ฉบับนักเรียน!AI23</f>
        <v>0</v>
      </c>
      <c r="J23" s="26" t="str">
        <f t="shared" si="1"/>
        <v>ปกติ</v>
      </c>
      <c r="K23" s="18">
        <f>ฉบับนักเรียน!AM23</f>
        <v>0</v>
      </c>
      <c r="L23" s="26" t="str">
        <f t="shared" si="2"/>
        <v>ปกติ</v>
      </c>
      <c r="M23" s="18">
        <f>ฉบับนักเรียน!AQ23</f>
        <v>0</v>
      </c>
      <c r="N23" s="26" t="str">
        <f t="shared" si="3"/>
        <v>ปกติ</v>
      </c>
      <c r="O23" s="18">
        <f>ฉบับนักเรียน!AS23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.75" customHeight="1" x14ac:dyDescent="0.7">
      <c r="A24" s="51"/>
      <c r="B24" s="20" t="s">
        <v>31</v>
      </c>
      <c r="C24" s="44" t="str">
        <f>ฉบับครู!B24</f>
        <v>4/5</v>
      </c>
      <c r="D24" s="49">
        <f>ฉบับนักเรียน!C24</f>
        <v>44491</v>
      </c>
      <c r="E24" s="52" t="str">
        <f>ฉบับนักเรียน!D24</f>
        <v>นายธนวรรธน์  แสนสมบัติสกุล</v>
      </c>
      <c r="F24" s="20" t="str">
        <f>ฉบับนักเรียน!E24</f>
        <v>ชาย</v>
      </c>
      <c r="G24" s="18">
        <f>ฉบับนักเรียน!AF24</f>
        <v>0</v>
      </c>
      <c r="H24" s="26" t="str">
        <f t="shared" si="0"/>
        <v>ปกติ</v>
      </c>
      <c r="I24" s="18">
        <f>ฉบับนักเรียน!AI24</f>
        <v>0</v>
      </c>
      <c r="J24" s="26" t="str">
        <f t="shared" si="1"/>
        <v>ปกติ</v>
      </c>
      <c r="K24" s="18">
        <f>ฉบับนักเรียน!AM24</f>
        <v>0</v>
      </c>
      <c r="L24" s="26" t="str">
        <f t="shared" si="2"/>
        <v>ปกติ</v>
      </c>
      <c r="M24" s="18">
        <f>ฉบับนักเรียน!AQ24</f>
        <v>0</v>
      </c>
      <c r="N24" s="26" t="str">
        <f t="shared" si="3"/>
        <v>ปกติ</v>
      </c>
      <c r="O24" s="18">
        <f>ฉบับนักเรียน!AS24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.75" customHeight="1" x14ac:dyDescent="0.7">
      <c r="A25" s="51"/>
      <c r="B25" s="20" t="s">
        <v>32</v>
      </c>
      <c r="C25" s="44" t="str">
        <f>ฉบับครู!B25</f>
        <v>4/5</v>
      </c>
      <c r="D25" s="49">
        <f>ฉบับนักเรียน!C25</f>
        <v>44495</v>
      </c>
      <c r="E25" s="52" t="str">
        <f>ฉบับนักเรียน!D25</f>
        <v>นายพรพิพัฒน์  ศรีระวรรณ</v>
      </c>
      <c r="F25" s="20" t="str">
        <f>ฉบับนักเรียน!E25</f>
        <v>ชาย</v>
      </c>
      <c r="G25" s="18">
        <f>ฉบับนักเรียน!AF25</f>
        <v>0</v>
      </c>
      <c r="H25" s="26" t="str">
        <f t="shared" si="0"/>
        <v>ปกติ</v>
      </c>
      <c r="I25" s="18">
        <f>ฉบับนักเรียน!AI25</f>
        <v>0</v>
      </c>
      <c r="J25" s="26" t="str">
        <f t="shared" si="1"/>
        <v>ปกติ</v>
      </c>
      <c r="K25" s="18">
        <f>ฉบับนักเรียน!AM25</f>
        <v>0</v>
      </c>
      <c r="L25" s="26" t="str">
        <f t="shared" si="2"/>
        <v>ปกติ</v>
      </c>
      <c r="M25" s="18">
        <f>ฉบับนักเรียน!AQ25</f>
        <v>0</v>
      </c>
      <c r="N25" s="26" t="str">
        <f t="shared" si="3"/>
        <v>ปกติ</v>
      </c>
      <c r="O25" s="18">
        <f>ฉบับนักเรียน!AS25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4/5</v>
      </c>
      <c r="D26" s="49">
        <f>ฉบับนักเรียน!C26</f>
        <v>44498</v>
      </c>
      <c r="E26" s="52" t="str">
        <f>ฉบับนักเรียน!D26</f>
        <v>นายภาคภูมิ  เทพโภชน์</v>
      </c>
      <c r="F26" s="20" t="str">
        <f>ฉบับนักเรียน!E26</f>
        <v>ชาย</v>
      </c>
      <c r="G26" s="18">
        <f>ฉบับนักเรียน!AF26</f>
        <v>0</v>
      </c>
      <c r="H26" s="26" t="str">
        <f t="shared" si="0"/>
        <v>ปกติ</v>
      </c>
      <c r="I26" s="18">
        <f>ฉบับนักเรียน!AI26</f>
        <v>0</v>
      </c>
      <c r="J26" s="26" t="str">
        <f t="shared" si="1"/>
        <v>ปกติ</v>
      </c>
      <c r="K26" s="18">
        <f>ฉบับนักเรียน!AM26</f>
        <v>0</v>
      </c>
      <c r="L26" s="26" t="str">
        <f t="shared" si="2"/>
        <v>ปกติ</v>
      </c>
      <c r="M26" s="18">
        <f>ฉบับนักเรียน!AQ26</f>
        <v>0</v>
      </c>
      <c r="N26" s="26" t="str">
        <f t="shared" si="3"/>
        <v>ปกติ</v>
      </c>
      <c r="O26" s="18">
        <f>ฉบับนักเรียน!AS26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4/5</v>
      </c>
      <c r="D27" s="49">
        <f>ฉบับนักเรียน!C27</f>
        <v>46210</v>
      </c>
      <c r="E27" s="52" t="str">
        <f>ฉบับนักเรียน!D27</f>
        <v>นายกฤษตฤณ  จารณะ</v>
      </c>
      <c r="F27" s="20" t="str">
        <f>ฉบับนักเรียน!E27</f>
        <v>ชาย</v>
      </c>
      <c r="G27" s="18">
        <f>ฉบับนักเรียน!AF27</f>
        <v>0</v>
      </c>
      <c r="H27" s="26" t="str">
        <f t="shared" si="0"/>
        <v>ปกติ</v>
      </c>
      <c r="I27" s="18">
        <f>ฉบับนักเรียน!AI27</f>
        <v>0</v>
      </c>
      <c r="J27" s="26" t="str">
        <f t="shared" si="1"/>
        <v>ปกติ</v>
      </c>
      <c r="K27" s="18">
        <f>ฉบับนักเรียน!AM27</f>
        <v>0</v>
      </c>
      <c r="L27" s="26" t="str">
        <f t="shared" si="2"/>
        <v>ปกติ</v>
      </c>
      <c r="M27" s="18">
        <f>ฉบับนักเรียน!AQ27</f>
        <v>0</v>
      </c>
      <c r="N27" s="26" t="str">
        <f t="shared" si="3"/>
        <v>ปกติ</v>
      </c>
      <c r="O27" s="18">
        <f>ฉบับนักเรียน!AS27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49">
        <f>ฉบับนักเรียน!C28</f>
        <v>46211</v>
      </c>
      <c r="E28" s="52" t="str">
        <f>ฉบับนักเรียน!D28</f>
        <v>นายชยพล  มังคะละ</v>
      </c>
      <c r="F28" s="20" t="str">
        <f>ฉบับนักเรียน!E28</f>
        <v>ชาย</v>
      </c>
      <c r="G28" s="18">
        <f>ฉบับนักเรียน!AF28</f>
        <v>0</v>
      </c>
      <c r="H28" s="26" t="str">
        <f t="shared" si="0"/>
        <v>ปกติ</v>
      </c>
      <c r="I28" s="18">
        <f>ฉบับนักเรียน!AI28</f>
        <v>0</v>
      </c>
      <c r="J28" s="26" t="str">
        <f t="shared" si="1"/>
        <v>ปกติ</v>
      </c>
      <c r="K28" s="18">
        <f>ฉบับนักเรียน!AM28</f>
        <v>0</v>
      </c>
      <c r="L28" s="26" t="str">
        <f t="shared" si="2"/>
        <v>ปกติ</v>
      </c>
      <c r="M28" s="18">
        <f>ฉบับนักเรียน!AQ28</f>
        <v>0</v>
      </c>
      <c r="N28" s="26" t="str">
        <f t="shared" si="3"/>
        <v>ปกติ</v>
      </c>
      <c r="O28" s="18">
        <f>ฉบับนักเรียน!AS28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49">
        <f>ฉบับนักเรียน!C29</f>
        <v>46212</v>
      </c>
      <c r="E29" s="52" t="str">
        <f>ฉบับนักเรียน!D29</f>
        <v>นายหาญนที  สีชมภู</v>
      </c>
      <c r="F29" s="20" t="str">
        <f>ฉบับนักเรียน!E29</f>
        <v>ชาย</v>
      </c>
      <c r="G29" s="18">
        <f>ฉบับนักเรียน!AF29</f>
        <v>0</v>
      </c>
      <c r="H29" s="26" t="str">
        <f t="shared" si="0"/>
        <v>ปกติ</v>
      </c>
      <c r="I29" s="18">
        <f>ฉบับนักเรียน!AI29</f>
        <v>0</v>
      </c>
      <c r="J29" s="26" t="str">
        <f t="shared" si="1"/>
        <v>ปกติ</v>
      </c>
      <c r="K29" s="18">
        <f>ฉบับนักเรียน!AM29</f>
        <v>0</v>
      </c>
      <c r="L29" s="26" t="str">
        <f t="shared" si="2"/>
        <v>ปกติ</v>
      </c>
      <c r="M29" s="18">
        <f>ฉบับนักเรียน!AQ29</f>
        <v>0</v>
      </c>
      <c r="N29" s="26" t="str">
        <f t="shared" si="3"/>
        <v>ปกติ</v>
      </c>
      <c r="O29" s="18">
        <f>ฉบับนักเรียน!AS29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49">
        <f>ฉบับนักเรียน!C30</f>
        <v>44023</v>
      </c>
      <c r="E30" s="52" t="str">
        <f>ฉบับนักเรียน!D30</f>
        <v>นางสาวกมลชนก  กันทเนตร์</v>
      </c>
      <c r="F30" s="20" t="str">
        <f>ฉบับนักเรียน!E30</f>
        <v>หญิง</v>
      </c>
      <c r="G30" s="18">
        <f>ฉบับนักเรียน!AF30</f>
        <v>0</v>
      </c>
      <c r="H30" s="26" t="str">
        <f t="shared" si="0"/>
        <v>ปกติ</v>
      </c>
      <c r="I30" s="18">
        <f>ฉบับนักเรียน!AI30</f>
        <v>0</v>
      </c>
      <c r="J30" s="26" t="str">
        <f t="shared" si="1"/>
        <v>ปกติ</v>
      </c>
      <c r="K30" s="18">
        <f>ฉบับนักเรียน!AM30</f>
        <v>0</v>
      </c>
      <c r="L30" s="26" t="str">
        <f t="shared" si="2"/>
        <v>ปกติ</v>
      </c>
      <c r="M30" s="18">
        <f>ฉบับนักเรียน!AQ30</f>
        <v>0</v>
      </c>
      <c r="N30" s="26" t="str">
        <f t="shared" si="3"/>
        <v>ปกติ</v>
      </c>
      <c r="O30" s="18">
        <f>ฉบับนักเรียน!AS30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49">
        <f>ฉบับนักเรียน!C31</f>
        <v>44107</v>
      </c>
      <c r="E31" s="52" t="str">
        <f>ฉบับนักเรียน!D31</f>
        <v>เด็กหญิงธวัลรัตน์  ปู่จันทร์</v>
      </c>
      <c r="F31" s="20" t="str">
        <f>ฉบับนักเรียน!E31</f>
        <v>หญิง</v>
      </c>
      <c r="G31" s="18">
        <f>ฉบับนักเรียน!AF31</f>
        <v>0</v>
      </c>
      <c r="H31" s="26" t="str">
        <f t="shared" si="0"/>
        <v>ปกติ</v>
      </c>
      <c r="I31" s="18">
        <f>ฉบับนักเรียน!AI31</f>
        <v>0</v>
      </c>
      <c r="J31" s="26" t="str">
        <f t="shared" si="1"/>
        <v>ปกติ</v>
      </c>
      <c r="K31" s="18">
        <f>ฉบับนักเรียน!AM31</f>
        <v>0</v>
      </c>
      <c r="L31" s="26" t="str">
        <f t="shared" si="2"/>
        <v>ปกติ</v>
      </c>
      <c r="M31" s="18">
        <f>ฉบับนักเรียน!AQ31</f>
        <v>0</v>
      </c>
      <c r="N31" s="26" t="str">
        <f t="shared" si="3"/>
        <v>ปกติ</v>
      </c>
      <c r="O31" s="18">
        <f>ฉบับนักเรียน!AS31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49">
        <f>ฉบับนักเรียน!C32</f>
        <v>44192</v>
      </c>
      <c r="E32" s="52" t="str">
        <f>ฉบับนักเรียน!D32</f>
        <v>นางสาวณัฐวรรณ  เพชรสิทธิ์</v>
      </c>
      <c r="F32" s="20" t="str">
        <f>ฉบับนักเรียน!E32</f>
        <v>หญิง</v>
      </c>
      <c r="G32" s="18">
        <f>ฉบับนักเรียน!AF32</f>
        <v>0</v>
      </c>
      <c r="H32" s="26" t="str">
        <f t="shared" si="0"/>
        <v>ปกติ</v>
      </c>
      <c r="I32" s="18">
        <f>ฉบับนักเรียน!AI32</f>
        <v>0</v>
      </c>
      <c r="J32" s="26" t="str">
        <f t="shared" si="1"/>
        <v>ปกติ</v>
      </c>
      <c r="K32" s="18">
        <f>ฉบับนักเรียน!AM32</f>
        <v>0</v>
      </c>
      <c r="L32" s="26" t="str">
        <f t="shared" si="2"/>
        <v>ปกติ</v>
      </c>
      <c r="M32" s="18">
        <f>ฉบับนักเรียน!AQ32</f>
        <v>0</v>
      </c>
      <c r="N32" s="26" t="str">
        <f t="shared" si="3"/>
        <v>ปกติ</v>
      </c>
      <c r="O32" s="18">
        <f>ฉบับนักเรียน!AS32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49">
        <f>ฉบับนักเรียน!C33</f>
        <v>44257</v>
      </c>
      <c r="E33" s="52" t="str">
        <f>ฉบับนักเรียน!D33</f>
        <v>เด็กหญิงหนึ่งฤทัย  ม่วงอ่อน</v>
      </c>
      <c r="F33" s="20" t="str">
        <f>ฉบับนักเรียน!E33</f>
        <v>หญิง</v>
      </c>
      <c r="G33" s="18">
        <f>ฉบับนักเรียน!AF33</f>
        <v>0</v>
      </c>
      <c r="H33" s="26" t="str">
        <f t="shared" si="0"/>
        <v>ปกติ</v>
      </c>
      <c r="I33" s="18">
        <f>ฉบับนักเรียน!AI33</f>
        <v>0</v>
      </c>
      <c r="J33" s="26" t="str">
        <f t="shared" si="1"/>
        <v>ปกติ</v>
      </c>
      <c r="K33" s="18">
        <f>ฉบับนักเรียน!AM33</f>
        <v>0</v>
      </c>
      <c r="L33" s="26" t="str">
        <f t="shared" si="2"/>
        <v>ปกติ</v>
      </c>
      <c r="M33" s="18">
        <f>ฉบับนักเรียน!AQ33</f>
        <v>0</v>
      </c>
      <c r="N33" s="26" t="str">
        <f t="shared" si="3"/>
        <v>ปกติ</v>
      </c>
      <c r="O33" s="18">
        <f>ฉบับนักเรียน!AS33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49">
        <f>ฉบับนักเรียน!C34</f>
        <v>44344</v>
      </c>
      <c r="E34" s="52" t="str">
        <f>ฉบับนักเรียน!D34</f>
        <v>เด็กหญิงภัทรวดี  ธวัชธาตรี</v>
      </c>
      <c r="F34" s="20" t="str">
        <f>ฉบับนักเรียน!E34</f>
        <v>หญิง</v>
      </c>
      <c r="G34" s="18">
        <f>ฉบับนักเรียน!AF34</f>
        <v>0</v>
      </c>
      <c r="H34" s="26" t="str">
        <f t="shared" si="0"/>
        <v>ปกติ</v>
      </c>
      <c r="I34" s="18">
        <f>ฉบับนักเรียน!AI34</f>
        <v>0</v>
      </c>
      <c r="J34" s="26" t="str">
        <f t="shared" si="1"/>
        <v>ปกติ</v>
      </c>
      <c r="K34" s="18">
        <f>ฉบับนักเรียน!AM34</f>
        <v>0</v>
      </c>
      <c r="L34" s="26" t="str">
        <f t="shared" si="2"/>
        <v>ปกติ</v>
      </c>
      <c r="M34" s="18">
        <f>ฉบับนักเรียน!AQ34</f>
        <v>0</v>
      </c>
      <c r="N34" s="26" t="str">
        <f t="shared" si="3"/>
        <v>ปกติ</v>
      </c>
      <c r="O34" s="18">
        <f>ฉบับนักเรียน!AS34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49">
        <f>ฉบับนักเรียน!C35</f>
        <v>44379</v>
      </c>
      <c r="E35" s="52" t="str">
        <f>ฉบับนักเรียน!D35</f>
        <v>นางสาวตรีชฎา  สุทธิ์สถาน</v>
      </c>
      <c r="F35" s="20" t="str">
        <f>ฉบับนักเรียน!E35</f>
        <v>หญิง</v>
      </c>
      <c r="G35" s="18">
        <f>ฉบับนักเรียน!AF35</f>
        <v>0</v>
      </c>
      <c r="H35" s="26" t="str">
        <f t="shared" si="0"/>
        <v>ปกติ</v>
      </c>
      <c r="I35" s="18">
        <f>ฉบับนักเรียน!AI35</f>
        <v>0</v>
      </c>
      <c r="J35" s="26" t="str">
        <f t="shared" si="1"/>
        <v>ปกติ</v>
      </c>
      <c r="K35" s="18">
        <f>ฉบับนักเรียน!AM35</f>
        <v>0</v>
      </c>
      <c r="L35" s="26" t="str">
        <f t="shared" si="2"/>
        <v>ปกติ</v>
      </c>
      <c r="M35" s="18">
        <f>ฉบับนักเรียน!AQ35</f>
        <v>0</v>
      </c>
      <c r="N35" s="26" t="str">
        <f t="shared" si="3"/>
        <v>ปกติ</v>
      </c>
      <c r="O35" s="18">
        <f>ฉบับนักเรียน!AS35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49">
        <f>ฉบับนักเรียน!C36</f>
        <v>44477</v>
      </c>
      <c r="E36" s="52" t="str">
        <f>ฉบับนักเรียน!D36</f>
        <v>นางสาวมนปรียา  บัวมาตร</v>
      </c>
      <c r="F36" s="20" t="str">
        <f>ฉบับนักเรียน!E36</f>
        <v>หญิง</v>
      </c>
      <c r="G36" s="18">
        <f>ฉบับนักเรียน!AF36</f>
        <v>0</v>
      </c>
      <c r="H36" s="26" t="str">
        <f t="shared" si="0"/>
        <v>ปกติ</v>
      </c>
      <c r="I36" s="18">
        <f>ฉบับนักเรียน!AI36</f>
        <v>0</v>
      </c>
      <c r="J36" s="26" t="str">
        <f t="shared" si="1"/>
        <v>ปกติ</v>
      </c>
      <c r="K36" s="18">
        <f>ฉบับนักเรียน!AM36</f>
        <v>0</v>
      </c>
      <c r="L36" s="26" t="str">
        <f t="shared" si="2"/>
        <v>ปกติ</v>
      </c>
      <c r="M36" s="18">
        <f>ฉบับนักเรียน!AQ36</f>
        <v>0</v>
      </c>
      <c r="N36" s="26" t="str">
        <f t="shared" si="3"/>
        <v>ปกติ</v>
      </c>
      <c r="O36" s="18">
        <f>ฉบับนักเรียน!AS36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49">
        <f>ฉบับนักเรียน!C37</f>
        <v>46213</v>
      </c>
      <c r="E37" s="52" t="str">
        <f>ฉบับนักเรียน!D37</f>
        <v>นางสาวชมพูนุท  กริดโสภี</v>
      </c>
      <c r="F37" s="20" t="str">
        <f>ฉบับนักเรียน!E37</f>
        <v>หญิง</v>
      </c>
      <c r="G37" s="18">
        <f>ฉบับนักเรียน!AF37</f>
        <v>0</v>
      </c>
      <c r="H37" s="26" t="str">
        <f t="shared" si="0"/>
        <v>ปกติ</v>
      </c>
      <c r="I37" s="18">
        <f>ฉบับนักเรียน!AI37</f>
        <v>0</v>
      </c>
      <c r="J37" s="26" t="str">
        <f t="shared" si="1"/>
        <v>ปกติ</v>
      </c>
      <c r="K37" s="18">
        <f>ฉบับนักเรียน!AM37</f>
        <v>0</v>
      </c>
      <c r="L37" s="26" t="str">
        <f t="shared" si="2"/>
        <v>ปกติ</v>
      </c>
      <c r="M37" s="18">
        <f>ฉบับนักเรียน!AQ37</f>
        <v>0</v>
      </c>
      <c r="N37" s="26" t="str">
        <f t="shared" si="3"/>
        <v>ปกติ</v>
      </c>
      <c r="O37" s="18">
        <f>ฉบับนักเรียน!AS37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49">
        <f>ฉบับนักเรียน!C38</f>
        <v>46215</v>
      </c>
      <c r="E38" s="52" t="str">
        <f>ฉบับนักเรียน!D38</f>
        <v>เด็กหญิงศรัญญ่า  เป็นขลุ่ย</v>
      </c>
      <c r="F38" s="20" t="str">
        <f>ฉบับนักเรียน!E38</f>
        <v>หญิง</v>
      </c>
      <c r="G38" s="18">
        <f>ฉบับนักเรียน!AF38</f>
        <v>0</v>
      </c>
      <c r="H38" s="26" t="str">
        <f t="shared" si="0"/>
        <v>ปกติ</v>
      </c>
      <c r="I38" s="18">
        <f>ฉบับนักเรียน!AI38</f>
        <v>0</v>
      </c>
      <c r="J38" s="26" t="str">
        <f t="shared" si="1"/>
        <v>ปกติ</v>
      </c>
      <c r="K38" s="18">
        <f>ฉบับนักเรียน!AM38</f>
        <v>0</v>
      </c>
      <c r="L38" s="26" t="str">
        <f t="shared" si="2"/>
        <v>ปกติ</v>
      </c>
      <c r="M38" s="18">
        <f>ฉบับนักเรียน!AQ38</f>
        <v>0</v>
      </c>
      <c r="N38" s="26" t="str">
        <f t="shared" si="3"/>
        <v>ปกติ</v>
      </c>
      <c r="O38" s="18">
        <f>ฉบับนักเรียน!AS38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49">
        <f>ฉบับนักเรียน!C39</f>
        <v>46216</v>
      </c>
      <c r="E39" s="52" t="str">
        <f>ฉบับนักเรียน!D39</f>
        <v>นางสาวอารียา  ภิสิทธิ์ธี</v>
      </c>
      <c r="F39" s="20" t="str">
        <f>ฉบับนักเรียน!E39</f>
        <v>หญิง</v>
      </c>
      <c r="G39" s="18">
        <f>ฉบับนักเรียน!AF39</f>
        <v>0</v>
      </c>
      <c r="H39" s="26" t="str">
        <f t="shared" si="0"/>
        <v>ปกติ</v>
      </c>
      <c r="I39" s="18">
        <f>ฉบับนักเรียน!AI39</f>
        <v>0</v>
      </c>
      <c r="J39" s="26" t="str">
        <f t="shared" si="1"/>
        <v>ปกติ</v>
      </c>
      <c r="K39" s="18">
        <f>ฉบับนักเรียน!AM39</f>
        <v>0</v>
      </c>
      <c r="L39" s="26" t="str">
        <f t="shared" si="2"/>
        <v>ปกติ</v>
      </c>
      <c r="M39" s="18">
        <f>ฉบับนักเรียน!AQ39</f>
        <v>0</v>
      </c>
      <c r="N39" s="26" t="str">
        <f t="shared" si="3"/>
        <v>ปกติ</v>
      </c>
      <c r="O39" s="18">
        <f>ฉบับนักเรียน!AS39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8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8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8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8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8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8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8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8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8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8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8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8" customHeight="1" x14ac:dyDescent="0.6">
      <c r="A57" s="40"/>
      <c r="B57" s="40"/>
      <c r="C57" s="40"/>
      <c r="D57" s="45"/>
      <c r="E57" s="54" t="str">
        <f>ฉบับผู้ปกครอง!C57</f>
        <v>นายทองจันทร์ เติมจิตร</v>
      </c>
      <c r="F57" s="40"/>
      <c r="G57" s="40"/>
      <c r="H57" s="40"/>
      <c r="I57" s="40"/>
      <c r="J57" s="40"/>
      <c r="K57" s="40"/>
      <c r="L57" s="40"/>
      <c r="M57" s="40"/>
      <c r="N57" s="87" t="str">
        <f>ฉบับผู้ปกครอง!S57</f>
        <v>นางสาวสุวิมล ประดับสุข</v>
      </c>
      <c r="O57" s="88"/>
      <c r="P57" s="88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8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89" t="s">
        <v>63</v>
      </c>
      <c r="O58" s="88"/>
      <c r="P58" s="88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8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8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8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8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8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8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8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8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8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8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8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8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8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8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workbookViewId="0">
      <selection activeCell="C40" sqref="C40:S43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90" t="s">
        <v>0</v>
      </c>
      <c r="C2" s="91"/>
      <c r="D2" s="91"/>
      <c r="E2" s="91"/>
      <c r="F2" s="92"/>
      <c r="G2" s="99" t="s">
        <v>82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90" t="str">
        <f>ฉบับนักเรียน!A3</f>
        <v>นายทองจันทร์ เติมจิตร  นางสาวสุวิมล ประดับสุข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55"/>
      <c r="R3" s="90" t="s">
        <v>76</v>
      </c>
      <c r="S3" s="9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4" t="str">
        <f>ฉบับครู!B5</f>
        <v>4/5</v>
      </c>
      <c r="D5" s="49">
        <f>ฉบับนักเรียน!C5</f>
        <v>43723</v>
      </c>
      <c r="E5" s="52" t="str">
        <f>ฉบับนักเรียน!D5</f>
        <v>นายธันวา  กิ่งแก้ว</v>
      </c>
      <c r="F5" s="20" t="str">
        <f>ฉบับนักเรียน!E5</f>
        <v>ชาย</v>
      </c>
      <c r="G5" s="18">
        <f>ฉบับครู!AF5</f>
        <v>0</v>
      </c>
      <c r="H5" s="26" t="str">
        <f t="shared" ref="H5:H42" si="0">IF(G5&lt;4,"ปกติ",IF(G5&lt;5,"เสี่ยง","มีปัญหา"))</f>
        <v>ปกติ</v>
      </c>
      <c r="I5" s="18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4" t="str">
        <f>ฉบับครู!B6</f>
        <v>4/5</v>
      </c>
      <c r="D6" s="49">
        <f>ฉบับนักเรียน!C6</f>
        <v>43818</v>
      </c>
      <c r="E6" s="52" t="str">
        <f>ฉบับนักเรียน!D6</f>
        <v>นายวิษณุลักษณ์  วงษ์อามาตย์</v>
      </c>
      <c r="F6" s="20" t="str">
        <f>ฉบับนักเรียน!E6</f>
        <v>ชาย</v>
      </c>
      <c r="G6" s="18">
        <f>ฉบับครู!AF6</f>
        <v>0</v>
      </c>
      <c r="H6" s="26" t="str">
        <f t="shared" si="0"/>
        <v>ปกติ</v>
      </c>
      <c r="I6" s="18">
        <f>ฉบับครู!AI6</f>
        <v>0</v>
      </c>
      <c r="J6" s="26" t="str">
        <f t="shared" si="1"/>
        <v>ปกติ</v>
      </c>
      <c r="K6" s="18">
        <f>ฉบับครู!AM6</f>
        <v>0</v>
      </c>
      <c r="L6" s="26" t="str">
        <f t="shared" si="2"/>
        <v>ปกติ</v>
      </c>
      <c r="M6" s="18">
        <f>ฉบับครู!AQ6</f>
        <v>0</v>
      </c>
      <c r="N6" s="26" t="str">
        <f t="shared" si="3"/>
        <v>ปกติ</v>
      </c>
      <c r="O6" s="56">
        <f>ฉบับครู!AS6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4" t="str">
        <f>ฉบับครู!B7</f>
        <v>4/5</v>
      </c>
      <c r="D7" s="49">
        <f>ฉบับนักเรียน!C7</f>
        <v>43981</v>
      </c>
      <c r="E7" s="52" t="str">
        <f>ฉบับนักเรียน!D7</f>
        <v>นายพัทธนันท์  สกุลกำจรกิจ</v>
      </c>
      <c r="F7" s="20" t="str">
        <f>ฉบับนักเรียน!E7</f>
        <v>ชาย</v>
      </c>
      <c r="G7" s="18">
        <f>ฉบับครู!AF7</f>
        <v>0</v>
      </c>
      <c r="H7" s="26" t="str">
        <f t="shared" si="0"/>
        <v>ปกติ</v>
      </c>
      <c r="I7" s="18">
        <f>ฉบับครู!AI7</f>
        <v>0</v>
      </c>
      <c r="J7" s="26" t="str">
        <f t="shared" si="1"/>
        <v>ปกติ</v>
      </c>
      <c r="K7" s="18">
        <f>ฉบับครู!AM7</f>
        <v>0</v>
      </c>
      <c r="L7" s="26" t="str">
        <f t="shared" si="2"/>
        <v>ปกติ</v>
      </c>
      <c r="M7" s="18">
        <f>ฉบับครู!AQ7</f>
        <v>0</v>
      </c>
      <c r="N7" s="26" t="str">
        <f t="shared" si="3"/>
        <v>ปกติ</v>
      </c>
      <c r="O7" s="18">
        <f>ฉบับครู!AS7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4" t="str">
        <f>ฉบับครู!B8</f>
        <v>4/5</v>
      </c>
      <c r="D8" s="49">
        <f>ฉบับนักเรียน!C8</f>
        <v>44003</v>
      </c>
      <c r="E8" s="52" t="str">
        <f>ฉบับนักเรียน!D8</f>
        <v>นายกฤศณัฎฐ์  ประยูรโยธิน</v>
      </c>
      <c r="F8" s="20" t="str">
        <f>ฉบับนักเรียน!E8</f>
        <v>ชาย</v>
      </c>
      <c r="G8" s="18">
        <f>ฉบับครู!AF8</f>
        <v>0</v>
      </c>
      <c r="H8" s="26" t="str">
        <f t="shared" si="0"/>
        <v>ปกติ</v>
      </c>
      <c r="I8" s="18">
        <f>ฉบับครู!AI8</f>
        <v>0</v>
      </c>
      <c r="J8" s="26" t="str">
        <f t="shared" si="1"/>
        <v>ปกติ</v>
      </c>
      <c r="K8" s="18">
        <f>ฉบับครู!AM8</f>
        <v>0</v>
      </c>
      <c r="L8" s="26" t="str">
        <f t="shared" si="2"/>
        <v>ปกติ</v>
      </c>
      <c r="M8" s="18">
        <f>ฉบับครู!AQ8</f>
        <v>0</v>
      </c>
      <c r="N8" s="26" t="str">
        <f t="shared" si="3"/>
        <v>ปกติ</v>
      </c>
      <c r="O8" s="18">
        <f>ฉบับครู!AS8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4" t="str">
        <f>ฉบับครู!B9</f>
        <v>4/5</v>
      </c>
      <c r="D9" s="49">
        <f>ฉบับนักเรียน!C9</f>
        <v>44093</v>
      </c>
      <c r="E9" s="52" t="str">
        <f>ฉบับนักเรียน!D9</f>
        <v>นายภูวดล  คำอุด</v>
      </c>
      <c r="F9" s="20" t="str">
        <f>ฉบับนักเรียน!E9</f>
        <v>ชาย</v>
      </c>
      <c r="G9" s="18">
        <f>ฉบับครู!AF9</f>
        <v>0</v>
      </c>
      <c r="H9" s="26" t="str">
        <f t="shared" si="0"/>
        <v>ปกติ</v>
      </c>
      <c r="I9" s="18">
        <f>ฉบับครู!AI9</f>
        <v>0</v>
      </c>
      <c r="J9" s="26" t="str">
        <f t="shared" si="1"/>
        <v>ปกติ</v>
      </c>
      <c r="K9" s="18">
        <f>ฉบับครู!AM9</f>
        <v>0</v>
      </c>
      <c r="L9" s="26" t="str">
        <f t="shared" si="2"/>
        <v>ปกติ</v>
      </c>
      <c r="M9" s="18">
        <f>ฉบับครู!AQ9</f>
        <v>0</v>
      </c>
      <c r="N9" s="26" t="str">
        <f t="shared" si="3"/>
        <v>ปกติ</v>
      </c>
      <c r="O9" s="56">
        <f>ฉบับครู!AS9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4" t="str">
        <f>ฉบับครู!B10</f>
        <v>4/5</v>
      </c>
      <c r="D10" s="49">
        <f>ฉบับนักเรียน!C10</f>
        <v>44128</v>
      </c>
      <c r="E10" s="52" t="str">
        <f>ฉบับนักเรียน!D10</f>
        <v>นายชานนท์  พรมงาม</v>
      </c>
      <c r="F10" s="20" t="str">
        <f>ฉบับนักเรียน!E10</f>
        <v>ชาย</v>
      </c>
      <c r="G10" s="18">
        <f>ฉบับครู!AF10</f>
        <v>0</v>
      </c>
      <c r="H10" s="26" t="str">
        <f t="shared" si="0"/>
        <v>ปกติ</v>
      </c>
      <c r="I10" s="18">
        <f>ฉบับครู!AI10</f>
        <v>0</v>
      </c>
      <c r="J10" s="26" t="str">
        <f t="shared" si="1"/>
        <v>ปกติ</v>
      </c>
      <c r="K10" s="18">
        <f>ฉบับครู!AM10</f>
        <v>0</v>
      </c>
      <c r="L10" s="26" t="str">
        <f t="shared" si="2"/>
        <v>ปกติ</v>
      </c>
      <c r="M10" s="18">
        <f>ฉบับครู!AQ10</f>
        <v>0</v>
      </c>
      <c r="N10" s="26" t="str">
        <f t="shared" si="3"/>
        <v>ปกติ</v>
      </c>
      <c r="O10" s="18">
        <f>ฉบับครู!AS10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4" t="str">
        <f>ฉบับครู!B11</f>
        <v>4/5</v>
      </c>
      <c r="D11" s="49">
        <f>ฉบับนักเรียน!C11</f>
        <v>44132</v>
      </c>
      <c r="E11" s="52" t="str">
        <f>ฉบับนักเรียน!D11</f>
        <v>นายทศทิศ  ถิธี</v>
      </c>
      <c r="F11" s="20" t="str">
        <f>ฉบับนักเรียน!E11</f>
        <v>ชาย</v>
      </c>
      <c r="G11" s="18">
        <f>ฉบับครู!AF11</f>
        <v>0</v>
      </c>
      <c r="H11" s="26" t="str">
        <f t="shared" si="0"/>
        <v>ปกติ</v>
      </c>
      <c r="I11" s="18">
        <f>ฉบับครู!AI11</f>
        <v>0</v>
      </c>
      <c r="J11" s="26" t="str">
        <f t="shared" si="1"/>
        <v>ปกติ</v>
      </c>
      <c r="K11" s="18">
        <f>ฉบับครู!AM11</f>
        <v>0</v>
      </c>
      <c r="L11" s="26" t="str">
        <f t="shared" si="2"/>
        <v>ปกติ</v>
      </c>
      <c r="M11" s="18">
        <f>ฉบับครู!AQ11</f>
        <v>0</v>
      </c>
      <c r="N11" s="26" t="str">
        <f t="shared" si="3"/>
        <v>ปกติ</v>
      </c>
      <c r="O11" s="18">
        <f>ฉบับครู!AS11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4" t="str">
        <f>ฉบับครู!B12</f>
        <v>4/5</v>
      </c>
      <c r="D12" s="49">
        <f>ฉบับนักเรียน!C12</f>
        <v>44143</v>
      </c>
      <c r="E12" s="52" t="str">
        <f>ฉบับนักเรียน!D12</f>
        <v>นายสิรวิชญ์  ทวีสาน</v>
      </c>
      <c r="F12" s="20" t="str">
        <f>ฉบับนักเรียน!E12</f>
        <v>ชาย</v>
      </c>
      <c r="G12" s="18">
        <f>ฉบับครู!AF12</f>
        <v>0</v>
      </c>
      <c r="H12" s="26" t="str">
        <f t="shared" si="0"/>
        <v>ปกติ</v>
      </c>
      <c r="I12" s="18">
        <f>ฉบับครู!AI12</f>
        <v>0</v>
      </c>
      <c r="J12" s="26" t="str">
        <f t="shared" si="1"/>
        <v>ปกติ</v>
      </c>
      <c r="K12" s="18">
        <f>ฉบับครู!AM12</f>
        <v>0</v>
      </c>
      <c r="L12" s="26" t="str">
        <f t="shared" si="2"/>
        <v>ปกติ</v>
      </c>
      <c r="M12" s="18">
        <f>ฉบับครู!AQ12</f>
        <v>0</v>
      </c>
      <c r="N12" s="26" t="str">
        <f t="shared" si="3"/>
        <v>ปกติ</v>
      </c>
      <c r="O12" s="18">
        <f>ฉบับครู!AS12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4" t="str">
        <f>ฉบับครู!B13</f>
        <v>4/5</v>
      </c>
      <c r="D13" s="49">
        <f>ฉบับนักเรียน!C13</f>
        <v>44170</v>
      </c>
      <c r="E13" s="52" t="str">
        <f>ฉบับนักเรียน!D13</f>
        <v>นายฐิติวิชญ์  ปูกา</v>
      </c>
      <c r="F13" s="20" t="str">
        <f>ฉบับนักเรียน!E13</f>
        <v>ชาย</v>
      </c>
      <c r="G13" s="18">
        <f>ฉบับครู!AF13</f>
        <v>0</v>
      </c>
      <c r="H13" s="26" t="str">
        <f t="shared" si="0"/>
        <v>ปกติ</v>
      </c>
      <c r="I13" s="18">
        <f>ฉบับครู!AI13</f>
        <v>0</v>
      </c>
      <c r="J13" s="26" t="str">
        <f t="shared" si="1"/>
        <v>ปกติ</v>
      </c>
      <c r="K13" s="18">
        <f>ฉบับครู!AM13</f>
        <v>0</v>
      </c>
      <c r="L13" s="26" t="str">
        <f t="shared" si="2"/>
        <v>ปกติ</v>
      </c>
      <c r="M13" s="18">
        <f>ฉบับครู!AQ13</f>
        <v>0</v>
      </c>
      <c r="N13" s="26" t="str">
        <f t="shared" si="3"/>
        <v>ปกติ</v>
      </c>
      <c r="O13" s="18">
        <f>ฉบับครู!AS13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4" t="str">
        <f>ฉบับครู!B14</f>
        <v>4/5</v>
      </c>
      <c r="D14" s="49">
        <f>ฉบับนักเรียน!C14</f>
        <v>44215</v>
      </c>
      <c r="E14" s="52" t="str">
        <f>ฉบับนักเรียน!D14</f>
        <v>นายกาณต์นิธิ  เกษมณี</v>
      </c>
      <c r="F14" s="20" t="str">
        <f>ฉบับนักเรียน!E14</f>
        <v>ชาย</v>
      </c>
      <c r="G14" s="18">
        <f>ฉบับครู!AF14</f>
        <v>0</v>
      </c>
      <c r="H14" s="26" t="str">
        <f t="shared" si="0"/>
        <v>ปกติ</v>
      </c>
      <c r="I14" s="18">
        <f>ฉบับครู!AI14</f>
        <v>0</v>
      </c>
      <c r="J14" s="26" t="str">
        <f t="shared" si="1"/>
        <v>ปกติ</v>
      </c>
      <c r="K14" s="18">
        <f>ฉบับครู!AM14</f>
        <v>0</v>
      </c>
      <c r="L14" s="26" t="str">
        <f t="shared" si="2"/>
        <v>ปกติ</v>
      </c>
      <c r="M14" s="18">
        <f>ฉบับครู!AQ14</f>
        <v>0</v>
      </c>
      <c r="N14" s="26" t="str">
        <f t="shared" si="3"/>
        <v>ปกติ</v>
      </c>
      <c r="O14" s="18">
        <f>ฉบับครู!AS14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4" t="str">
        <f>ฉบับครู!B15</f>
        <v>4/5</v>
      </c>
      <c r="D15" s="49">
        <f>ฉบับนักเรียน!C15</f>
        <v>44218</v>
      </c>
      <c r="E15" s="52" t="str">
        <f>ฉบับนักเรียน!D15</f>
        <v>นายเสฏฐวุฒิ  แก้วชู</v>
      </c>
      <c r="F15" s="20" t="str">
        <f>ฉบับนักเรียน!E15</f>
        <v>ชาย</v>
      </c>
      <c r="G15" s="18">
        <f>ฉบับครู!AF15</f>
        <v>0</v>
      </c>
      <c r="H15" s="26" t="str">
        <f t="shared" si="0"/>
        <v>ปกติ</v>
      </c>
      <c r="I15" s="18">
        <f>ฉบับครู!AI15</f>
        <v>0</v>
      </c>
      <c r="J15" s="26" t="str">
        <f t="shared" si="1"/>
        <v>ปกติ</v>
      </c>
      <c r="K15" s="18">
        <f>ฉบับครู!AM15</f>
        <v>0</v>
      </c>
      <c r="L15" s="26" t="str">
        <f t="shared" si="2"/>
        <v>ปกติ</v>
      </c>
      <c r="M15" s="18">
        <f>ฉบับครู!AQ15</f>
        <v>0</v>
      </c>
      <c r="N15" s="26" t="str">
        <f t="shared" si="3"/>
        <v>ปกติ</v>
      </c>
      <c r="O15" s="18">
        <f>ฉบับครู!AS15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4" t="str">
        <f>ฉบับครู!B16</f>
        <v>4/5</v>
      </c>
      <c r="D16" s="49">
        <f>ฉบับนักเรียน!C16</f>
        <v>44361</v>
      </c>
      <c r="E16" s="52" t="str">
        <f>ฉบับนักเรียน!D16</f>
        <v>เด็กชายพีรวุฒิ  สุขะ</v>
      </c>
      <c r="F16" s="20" t="str">
        <f>ฉบับนักเรียน!E16</f>
        <v>ชาย</v>
      </c>
      <c r="G16" s="18">
        <f>ฉบับครู!AF16</f>
        <v>0</v>
      </c>
      <c r="H16" s="26" t="str">
        <f t="shared" si="0"/>
        <v>ปกติ</v>
      </c>
      <c r="I16" s="18">
        <f>ฉบับครู!AI16</f>
        <v>0</v>
      </c>
      <c r="J16" s="26" t="str">
        <f t="shared" si="1"/>
        <v>ปกติ</v>
      </c>
      <c r="K16" s="18">
        <f>ฉบับครู!AM16</f>
        <v>0</v>
      </c>
      <c r="L16" s="26" t="str">
        <f t="shared" si="2"/>
        <v>ปกติ</v>
      </c>
      <c r="M16" s="18">
        <f>ฉบับครู!AQ16</f>
        <v>0</v>
      </c>
      <c r="N16" s="26" t="str">
        <f t="shared" si="3"/>
        <v>ปกติ</v>
      </c>
      <c r="O16" s="18">
        <f>ฉบับครู!AS16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4" t="str">
        <f>ฉบับครู!B17</f>
        <v>4/5</v>
      </c>
      <c r="D17" s="49">
        <f>ฉบับนักเรียน!C17</f>
        <v>44406</v>
      </c>
      <c r="E17" s="52" t="str">
        <f>ฉบับนักเรียน!D17</f>
        <v>นายพชรพล  โป๊ะจิ๊ด</v>
      </c>
      <c r="F17" s="20" t="str">
        <f>ฉบับนักเรียน!E17</f>
        <v>ชาย</v>
      </c>
      <c r="G17" s="18">
        <f>ฉบับครู!AF17</f>
        <v>0</v>
      </c>
      <c r="H17" s="26" t="str">
        <f t="shared" si="0"/>
        <v>ปกติ</v>
      </c>
      <c r="I17" s="18">
        <f>ฉบับครู!AI17</f>
        <v>0</v>
      </c>
      <c r="J17" s="26" t="str">
        <f t="shared" si="1"/>
        <v>ปกติ</v>
      </c>
      <c r="K17" s="18">
        <f>ฉบับครู!AM17</f>
        <v>0</v>
      </c>
      <c r="L17" s="26" t="str">
        <f t="shared" si="2"/>
        <v>ปกติ</v>
      </c>
      <c r="M17" s="18">
        <f>ฉบับครู!AQ17</f>
        <v>0</v>
      </c>
      <c r="N17" s="26" t="str">
        <f t="shared" si="3"/>
        <v>ปกติ</v>
      </c>
      <c r="O17" s="56">
        <f>ฉบับครู!AS17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4" t="str">
        <f>ฉบับครู!B18</f>
        <v>4/5</v>
      </c>
      <c r="D18" s="49">
        <f>ฉบับนักเรียน!C18</f>
        <v>44412</v>
      </c>
      <c r="E18" s="52" t="str">
        <f>ฉบับนักเรียน!D18</f>
        <v>นายสรวิศ  ธรรมเจริญ</v>
      </c>
      <c r="F18" s="20" t="str">
        <f>ฉบับนักเรียน!E18</f>
        <v>ชาย</v>
      </c>
      <c r="G18" s="18">
        <f>ฉบับครู!AF18</f>
        <v>0</v>
      </c>
      <c r="H18" s="26" t="str">
        <f t="shared" si="0"/>
        <v>ปกติ</v>
      </c>
      <c r="I18" s="18">
        <f>ฉบับครู!AI18</f>
        <v>0</v>
      </c>
      <c r="J18" s="26" t="str">
        <f t="shared" si="1"/>
        <v>ปกติ</v>
      </c>
      <c r="K18" s="18">
        <f>ฉบับครู!AM18</f>
        <v>0</v>
      </c>
      <c r="L18" s="26" t="str">
        <f t="shared" si="2"/>
        <v>ปกติ</v>
      </c>
      <c r="M18" s="18">
        <f>ฉบับครู!AQ18</f>
        <v>0</v>
      </c>
      <c r="N18" s="26" t="str">
        <f t="shared" si="3"/>
        <v>ปกติ</v>
      </c>
      <c r="O18" s="18">
        <f>ฉบับครู!AS18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4" t="str">
        <f>ฉบับครู!B19</f>
        <v>4/5</v>
      </c>
      <c r="D19" s="49">
        <f>ฉบับนักเรียน!C19</f>
        <v>44413</v>
      </c>
      <c r="E19" s="52" t="str">
        <f>ฉบับนักเรียน!D19</f>
        <v>นายอเลฮานโดร  ริโก ควินเทโร</v>
      </c>
      <c r="F19" s="20" t="str">
        <f>ฉบับนักเรียน!E19</f>
        <v>ชาย</v>
      </c>
      <c r="G19" s="18">
        <f>ฉบับครู!AF19</f>
        <v>0</v>
      </c>
      <c r="H19" s="26" t="str">
        <f t="shared" si="0"/>
        <v>ปกติ</v>
      </c>
      <c r="I19" s="18">
        <f>ฉบับครู!AI19</f>
        <v>0</v>
      </c>
      <c r="J19" s="26" t="str">
        <f t="shared" si="1"/>
        <v>ปกติ</v>
      </c>
      <c r="K19" s="18">
        <f>ฉบับครู!AM19</f>
        <v>0</v>
      </c>
      <c r="L19" s="26" t="str">
        <f t="shared" si="2"/>
        <v>ปกติ</v>
      </c>
      <c r="M19" s="18">
        <f>ฉบับครู!AQ19</f>
        <v>0</v>
      </c>
      <c r="N19" s="26" t="str">
        <f t="shared" si="3"/>
        <v>ปกติ</v>
      </c>
      <c r="O19" s="18">
        <f>ฉบับครู!AS19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4" t="str">
        <f>ฉบับครู!B20</f>
        <v>4/5</v>
      </c>
      <c r="D20" s="49">
        <f>ฉบับนักเรียน!C20</f>
        <v>44445</v>
      </c>
      <c r="E20" s="52" t="str">
        <f>ฉบับนักเรียน!D20</f>
        <v>นายเดชาธร  เหมือนโค้ว</v>
      </c>
      <c r="F20" s="20" t="str">
        <f>ฉบับนักเรียน!E20</f>
        <v>ชาย</v>
      </c>
      <c r="G20" s="18">
        <f>ฉบับครู!AF20</f>
        <v>0</v>
      </c>
      <c r="H20" s="26" t="str">
        <f t="shared" si="0"/>
        <v>ปกติ</v>
      </c>
      <c r="I20" s="18">
        <f>ฉบับครู!AI20</f>
        <v>0</v>
      </c>
      <c r="J20" s="26" t="str">
        <f t="shared" si="1"/>
        <v>ปกติ</v>
      </c>
      <c r="K20" s="18">
        <f>ฉบับครู!AM20</f>
        <v>0</v>
      </c>
      <c r="L20" s="26" t="str">
        <f t="shared" si="2"/>
        <v>ปกติ</v>
      </c>
      <c r="M20" s="18">
        <f>ฉบับครู!AQ20</f>
        <v>0</v>
      </c>
      <c r="N20" s="26" t="str">
        <f t="shared" si="3"/>
        <v>ปกติ</v>
      </c>
      <c r="O20" s="18">
        <f>ฉบับครู!AS20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4" t="str">
        <f>ฉบับครู!B21</f>
        <v>4/5</v>
      </c>
      <c r="D21" s="49">
        <f>ฉบับนักเรียน!C21</f>
        <v>44450</v>
      </c>
      <c r="E21" s="52" t="str">
        <f>ฉบับนักเรียน!D21</f>
        <v>นายนนทพัธน์  เตียพานิชกิจ</v>
      </c>
      <c r="F21" s="20" t="str">
        <f>ฉบับนักเรียน!E21</f>
        <v>ชาย</v>
      </c>
      <c r="G21" s="18">
        <f>ฉบับครู!AF21</f>
        <v>0</v>
      </c>
      <c r="H21" s="26" t="str">
        <f t="shared" si="0"/>
        <v>ปกติ</v>
      </c>
      <c r="I21" s="18">
        <f>ฉบับครู!AI21</f>
        <v>0</v>
      </c>
      <c r="J21" s="26" t="str">
        <f t="shared" si="1"/>
        <v>ปกติ</v>
      </c>
      <c r="K21" s="18">
        <f>ฉบับครู!AM21</f>
        <v>0</v>
      </c>
      <c r="L21" s="26" t="str">
        <f t="shared" si="2"/>
        <v>ปกติ</v>
      </c>
      <c r="M21" s="18">
        <f>ฉบับครู!AQ21</f>
        <v>0</v>
      </c>
      <c r="N21" s="26" t="str">
        <f t="shared" si="3"/>
        <v>ปกติ</v>
      </c>
      <c r="O21" s="18">
        <f>ฉบับครู!AS21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4" t="str">
        <f>ฉบับครู!B22</f>
        <v>4/5</v>
      </c>
      <c r="D22" s="49">
        <f>ฉบับนักเรียน!C22</f>
        <v>44452</v>
      </c>
      <c r="E22" s="52" t="str">
        <f>ฉบับนักเรียน!D22</f>
        <v>นายปารมี  บริสุทธิ์บงกช</v>
      </c>
      <c r="F22" s="20" t="str">
        <f>ฉบับนักเรียน!E22</f>
        <v>ชาย</v>
      </c>
      <c r="G22" s="18">
        <f>ฉบับครู!AF22</f>
        <v>0</v>
      </c>
      <c r="H22" s="26" t="str">
        <f t="shared" si="0"/>
        <v>ปกติ</v>
      </c>
      <c r="I22" s="18">
        <f>ฉบับครู!AI22</f>
        <v>0</v>
      </c>
      <c r="J22" s="26" t="str">
        <f t="shared" si="1"/>
        <v>ปกติ</v>
      </c>
      <c r="K22" s="18">
        <f>ฉบับครู!AM22</f>
        <v>0</v>
      </c>
      <c r="L22" s="26" t="str">
        <f t="shared" si="2"/>
        <v>ปกติ</v>
      </c>
      <c r="M22" s="18">
        <f>ฉบับครู!AQ22</f>
        <v>0</v>
      </c>
      <c r="N22" s="26" t="str">
        <f t="shared" si="3"/>
        <v>ปกติ</v>
      </c>
      <c r="O22" s="18">
        <f>ฉบับครู!AS22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4" t="str">
        <f>ฉบับครู!B23</f>
        <v>4/5</v>
      </c>
      <c r="D23" s="49">
        <f>ฉบับนักเรียน!C23</f>
        <v>44460</v>
      </c>
      <c r="E23" s="52" t="str">
        <f>ฉบับนักเรียน!D23</f>
        <v>นายสิรวิชญ์  สุขประเสริฐ</v>
      </c>
      <c r="F23" s="20" t="str">
        <f>ฉบับนักเรียน!E23</f>
        <v>ชาย</v>
      </c>
      <c r="G23" s="18">
        <f>ฉบับครู!AF23</f>
        <v>0</v>
      </c>
      <c r="H23" s="26" t="str">
        <f t="shared" si="0"/>
        <v>ปกติ</v>
      </c>
      <c r="I23" s="18">
        <f>ฉบับครู!AI23</f>
        <v>0</v>
      </c>
      <c r="J23" s="26" t="str">
        <f t="shared" si="1"/>
        <v>ปกติ</v>
      </c>
      <c r="K23" s="18">
        <f>ฉบับครู!AM23</f>
        <v>0</v>
      </c>
      <c r="L23" s="26" t="str">
        <f t="shared" si="2"/>
        <v>ปกติ</v>
      </c>
      <c r="M23" s="18">
        <f>ฉบับครู!AQ23</f>
        <v>0</v>
      </c>
      <c r="N23" s="26" t="str">
        <f t="shared" si="3"/>
        <v>ปกติ</v>
      </c>
      <c r="O23" s="18">
        <f>ฉบับครู!AS23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4" t="str">
        <f>ฉบับครู!B24</f>
        <v>4/5</v>
      </c>
      <c r="D24" s="49">
        <f>ฉบับนักเรียน!C24</f>
        <v>44491</v>
      </c>
      <c r="E24" s="52" t="str">
        <f>ฉบับนักเรียน!D24</f>
        <v>นายธนวรรธน์  แสนสมบัติสกุล</v>
      </c>
      <c r="F24" s="20" t="str">
        <f>ฉบับนักเรียน!E24</f>
        <v>ชาย</v>
      </c>
      <c r="G24" s="18">
        <f>ฉบับครู!AF24</f>
        <v>0</v>
      </c>
      <c r="H24" s="26" t="str">
        <f t="shared" si="0"/>
        <v>ปกติ</v>
      </c>
      <c r="I24" s="18">
        <f>ฉบับครู!AI24</f>
        <v>0</v>
      </c>
      <c r="J24" s="26" t="str">
        <f t="shared" si="1"/>
        <v>ปกติ</v>
      </c>
      <c r="K24" s="18">
        <f>ฉบับครู!AM24</f>
        <v>0</v>
      </c>
      <c r="L24" s="26" t="str">
        <f t="shared" si="2"/>
        <v>ปกติ</v>
      </c>
      <c r="M24" s="18">
        <f>ฉบับครู!AQ24</f>
        <v>0</v>
      </c>
      <c r="N24" s="26" t="str">
        <f t="shared" si="3"/>
        <v>ปกติ</v>
      </c>
      <c r="O24" s="18">
        <f>ฉบับครู!AS24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4" t="str">
        <f>ฉบับครู!B25</f>
        <v>4/5</v>
      </c>
      <c r="D25" s="49">
        <f>ฉบับนักเรียน!C25</f>
        <v>44495</v>
      </c>
      <c r="E25" s="52" t="str">
        <f>ฉบับนักเรียน!D25</f>
        <v>นายพรพิพัฒน์  ศรีระวรรณ</v>
      </c>
      <c r="F25" s="20" t="str">
        <f>ฉบับนักเรียน!E25</f>
        <v>ชาย</v>
      </c>
      <c r="G25" s="18">
        <f>ฉบับครู!AF25</f>
        <v>0</v>
      </c>
      <c r="H25" s="26" t="str">
        <f t="shared" si="0"/>
        <v>ปกติ</v>
      </c>
      <c r="I25" s="18">
        <f>ฉบับครู!AI25</f>
        <v>0</v>
      </c>
      <c r="J25" s="26" t="str">
        <f t="shared" si="1"/>
        <v>ปกติ</v>
      </c>
      <c r="K25" s="18">
        <f>ฉบับครู!AM25</f>
        <v>0</v>
      </c>
      <c r="L25" s="26" t="str">
        <f t="shared" si="2"/>
        <v>ปกติ</v>
      </c>
      <c r="M25" s="18">
        <f>ฉบับครู!AQ25</f>
        <v>0</v>
      </c>
      <c r="N25" s="26" t="str">
        <f t="shared" si="3"/>
        <v>ปกติ</v>
      </c>
      <c r="O25" s="18">
        <f>ฉบับครู!AS25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4" t="str">
        <f>ฉบับครู!B26</f>
        <v>4/5</v>
      </c>
      <c r="D26" s="49">
        <f>ฉบับนักเรียน!C26</f>
        <v>44498</v>
      </c>
      <c r="E26" s="52" t="str">
        <f>ฉบับนักเรียน!D26</f>
        <v>นายภาคภูมิ  เทพโภชน์</v>
      </c>
      <c r="F26" s="20" t="str">
        <f>ฉบับนักเรียน!E26</f>
        <v>ชาย</v>
      </c>
      <c r="G26" s="18">
        <f>ฉบับครู!AF26</f>
        <v>0</v>
      </c>
      <c r="H26" s="26" t="str">
        <f t="shared" si="0"/>
        <v>ปกติ</v>
      </c>
      <c r="I26" s="18">
        <f>ฉบับครู!AI26</f>
        <v>0</v>
      </c>
      <c r="J26" s="26" t="str">
        <f t="shared" si="1"/>
        <v>ปกติ</v>
      </c>
      <c r="K26" s="18">
        <f>ฉบับครู!AM26</f>
        <v>0</v>
      </c>
      <c r="L26" s="26" t="str">
        <f t="shared" si="2"/>
        <v>ปกติ</v>
      </c>
      <c r="M26" s="18">
        <f>ฉบับครู!AQ26</f>
        <v>0</v>
      </c>
      <c r="N26" s="26" t="str">
        <f t="shared" si="3"/>
        <v>ปกติ</v>
      </c>
      <c r="O26" s="18">
        <f>ฉบับครู!AS26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4" t="str">
        <f>ฉบับครู!B27</f>
        <v>4/5</v>
      </c>
      <c r="D27" s="49">
        <f>ฉบับนักเรียน!C27</f>
        <v>46210</v>
      </c>
      <c r="E27" s="52" t="str">
        <f>ฉบับนักเรียน!D27</f>
        <v>นายกฤษตฤณ  จารณะ</v>
      </c>
      <c r="F27" s="20" t="str">
        <f>ฉบับนักเรียน!E27</f>
        <v>ชาย</v>
      </c>
      <c r="G27" s="18">
        <f>ฉบับครู!AF27</f>
        <v>0</v>
      </c>
      <c r="H27" s="26" t="str">
        <f t="shared" si="0"/>
        <v>ปกติ</v>
      </c>
      <c r="I27" s="18">
        <f>ฉบับครู!AI27</f>
        <v>0</v>
      </c>
      <c r="J27" s="26" t="str">
        <f t="shared" si="1"/>
        <v>ปกติ</v>
      </c>
      <c r="K27" s="18">
        <f>ฉบับครู!AM27</f>
        <v>0</v>
      </c>
      <c r="L27" s="26" t="str">
        <f t="shared" si="2"/>
        <v>ปกติ</v>
      </c>
      <c r="M27" s="18">
        <f>ฉบับครู!AQ27</f>
        <v>0</v>
      </c>
      <c r="N27" s="26" t="str">
        <f t="shared" si="3"/>
        <v>ปกติ</v>
      </c>
      <c r="O27" s="18">
        <f>ฉบับครู!AS27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4" t="str">
        <f>ฉบับครู!B28</f>
        <v>4/5</v>
      </c>
      <c r="D28" s="49">
        <f>ฉบับนักเรียน!C28</f>
        <v>46211</v>
      </c>
      <c r="E28" s="52" t="str">
        <f>ฉบับนักเรียน!D28</f>
        <v>นายชยพล  มังคะละ</v>
      </c>
      <c r="F28" s="20" t="str">
        <f>ฉบับนักเรียน!E28</f>
        <v>ชาย</v>
      </c>
      <c r="G28" s="18">
        <f>ฉบับครู!AF28</f>
        <v>0</v>
      </c>
      <c r="H28" s="26" t="str">
        <f t="shared" si="0"/>
        <v>ปกติ</v>
      </c>
      <c r="I28" s="18">
        <f>ฉบับครู!AI28</f>
        <v>0</v>
      </c>
      <c r="J28" s="26" t="str">
        <f t="shared" si="1"/>
        <v>ปกติ</v>
      </c>
      <c r="K28" s="18">
        <f>ฉบับครู!AM28</f>
        <v>0</v>
      </c>
      <c r="L28" s="26" t="str">
        <f t="shared" si="2"/>
        <v>ปกติ</v>
      </c>
      <c r="M28" s="18">
        <f>ฉบับครู!AQ28</f>
        <v>0</v>
      </c>
      <c r="N28" s="26" t="str">
        <f t="shared" si="3"/>
        <v>ปกติ</v>
      </c>
      <c r="O28" s="18">
        <f>ฉบับครู!AS28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4" t="str">
        <f>ฉบับครู!B29</f>
        <v>4/5</v>
      </c>
      <c r="D29" s="49">
        <f>ฉบับนักเรียน!C29</f>
        <v>46212</v>
      </c>
      <c r="E29" s="52" t="str">
        <f>ฉบับนักเรียน!D29</f>
        <v>นายหาญนที  สีชมภู</v>
      </c>
      <c r="F29" s="20" t="str">
        <f>ฉบับนักเรียน!E29</f>
        <v>ชาย</v>
      </c>
      <c r="G29" s="18">
        <f>ฉบับครู!AF29</f>
        <v>0</v>
      </c>
      <c r="H29" s="26" t="str">
        <f t="shared" si="0"/>
        <v>ปกติ</v>
      </c>
      <c r="I29" s="18">
        <f>ฉบับครู!AI29</f>
        <v>0</v>
      </c>
      <c r="J29" s="26" t="str">
        <f t="shared" si="1"/>
        <v>ปกติ</v>
      </c>
      <c r="K29" s="18">
        <f>ฉบับครู!AM29</f>
        <v>0</v>
      </c>
      <c r="L29" s="26" t="str">
        <f t="shared" si="2"/>
        <v>ปกติ</v>
      </c>
      <c r="M29" s="18">
        <f>ฉบับครู!AQ29</f>
        <v>0</v>
      </c>
      <c r="N29" s="26" t="str">
        <f t="shared" si="3"/>
        <v>ปกติ</v>
      </c>
      <c r="O29" s="18">
        <f>ฉบับครู!AS29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4" t="str">
        <f>ฉบับครู!B30</f>
        <v>4/5</v>
      </c>
      <c r="D30" s="49">
        <f>ฉบับนักเรียน!C30</f>
        <v>44023</v>
      </c>
      <c r="E30" s="52" t="str">
        <f>ฉบับนักเรียน!D30</f>
        <v>นางสาวกมลชนก  กันทเนตร์</v>
      </c>
      <c r="F30" s="20" t="str">
        <f>ฉบับนักเรียน!E30</f>
        <v>หญิง</v>
      </c>
      <c r="G30" s="18">
        <f>ฉบับครู!AF30</f>
        <v>0</v>
      </c>
      <c r="H30" s="26" t="str">
        <f t="shared" si="0"/>
        <v>ปกติ</v>
      </c>
      <c r="I30" s="18">
        <f>ฉบับครู!AI30</f>
        <v>0</v>
      </c>
      <c r="J30" s="26" t="str">
        <f t="shared" si="1"/>
        <v>ปกติ</v>
      </c>
      <c r="K30" s="18">
        <f>ฉบับครู!AM30</f>
        <v>0</v>
      </c>
      <c r="L30" s="26" t="str">
        <f t="shared" si="2"/>
        <v>ปกติ</v>
      </c>
      <c r="M30" s="18">
        <f>ฉบับครู!AQ30</f>
        <v>0</v>
      </c>
      <c r="N30" s="26" t="str">
        <f t="shared" si="3"/>
        <v>ปกติ</v>
      </c>
      <c r="O30" s="18">
        <f>ฉบับครู!AS30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4" t="str">
        <f>ฉบับครู!B31</f>
        <v>4/5</v>
      </c>
      <c r="D31" s="49">
        <f>ฉบับนักเรียน!C31</f>
        <v>44107</v>
      </c>
      <c r="E31" s="52" t="str">
        <f>ฉบับนักเรียน!D31</f>
        <v>เด็กหญิงธวัลรัตน์  ปู่จันทร์</v>
      </c>
      <c r="F31" s="20" t="str">
        <f>ฉบับนักเรียน!E31</f>
        <v>หญิง</v>
      </c>
      <c r="G31" s="18">
        <f>ฉบับครู!AF31</f>
        <v>0</v>
      </c>
      <c r="H31" s="26" t="str">
        <f t="shared" si="0"/>
        <v>ปกติ</v>
      </c>
      <c r="I31" s="18">
        <f>ฉบับครู!AI31</f>
        <v>0</v>
      </c>
      <c r="J31" s="26" t="str">
        <f t="shared" si="1"/>
        <v>ปกติ</v>
      </c>
      <c r="K31" s="18">
        <f>ฉบับครู!AM31</f>
        <v>0</v>
      </c>
      <c r="L31" s="26" t="str">
        <f t="shared" si="2"/>
        <v>ปกติ</v>
      </c>
      <c r="M31" s="18">
        <f>ฉบับครู!AQ31</f>
        <v>0</v>
      </c>
      <c r="N31" s="26" t="str">
        <f t="shared" si="3"/>
        <v>ปกติ</v>
      </c>
      <c r="O31" s="18">
        <f>ฉบับครู!AS31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4" t="str">
        <f>ฉบับครู!B32</f>
        <v>4/5</v>
      </c>
      <c r="D32" s="49">
        <f>ฉบับนักเรียน!C32</f>
        <v>44192</v>
      </c>
      <c r="E32" s="52" t="str">
        <f>ฉบับนักเรียน!D32</f>
        <v>นางสาวณัฐวรรณ  เพชรสิทธิ์</v>
      </c>
      <c r="F32" s="20" t="str">
        <f>ฉบับนักเรียน!E32</f>
        <v>หญิง</v>
      </c>
      <c r="G32" s="18">
        <f>ฉบับครู!AF32</f>
        <v>0</v>
      </c>
      <c r="H32" s="26" t="str">
        <f t="shared" si="0"/>
        <v>ปกติ</v>
      </c>
      <c r="I32" s="18">
        <f>ฉบับครู!AI32</f>
        <v>0</v>
      </c>
      <c r="J32" s="26" t="str">
        <f t="shared" si="1"/>
        <v>ปกติ</v>
      </c>
      <c r="K32" s="18">
        <f>ฉบับครู!AM32</f>
        <v>0</v>
      </c>
      <c r="L32" s="26" t="str">
        <f t="shared" si="2"/>
        <v>ปกติ</v>
      </c>
      <c r="M32" s="18">
        <f>ฉบับครู!AQ32</f>
        <v>0</v>
      </c>
      <c r="N32" s="26" t="str">
        <f t="shared" si="3"/>
        <v>ปกติ</v>
      </c>
      <c r="O32" s="18">
        <f>ฉบับครู!AS32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4" t="str">
        <f>ฉบับครู!B33</f>
        <v>4/5</v>
      </c>
      <c r="D33" s="49">
        <f>ฉบับนักเรียน!C33</f>
        <v>44257</v>
      </c>
      <c r="E33" s="52" t="str">
        <f>ฉบับนักเรียน!D33</f>
        <v>เด็กหญิงหนึ่งฤทัย  ม่วงอ่อน</v>
      </c>
      <c r="F33" s="20" t="str">
        <f>ฉบับนักเรียน!E33</f>
        <v>หญิง</v>
      </c>
      <c r="G33" s="18">
        <f>ฉบับครู!AF33</f>
        <v>0</v>
      </c>
      <c r="H33" s="26" t="str">
        <f t="shared" si="0"/>
        <v>ปกติ</v>
      </c>
      <c r="I33" s="18">
        <f>ฉบับครู!AI33</f>
        <v>0</v>
      </c>
      <c r="J33" s="26" t="str">
        <f t="shared" si="1"/>
        <v>ปกติ</v>
      </c>
      <c r="K33" s="18">
        <f>ฉบับครู!AM33</f>
        <v>0</v>
      </c>
      <c r="L33" s="26" t="str">
        <f t="shared" si="2"/>
        <v>ปกติ</v>
      </c>
      <c r="M33" s="18">
        <f>ฉบับครู!AQ33</f>
        <v>0</v>
      </c>
      <c r="N33" s="26" t="str">
        <f t="shared" si="3"/>
        <v>ปกติ</v>
      </c>
      <c r="O33" s="18">
        <f>ฉบับครู!AS33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4" t="str">
        <f>ฉบับครู!B34</f>
        <v>4/5</v>
      </c>
      <c r="D34" s="49">
        <f>ฉบับนักเรียน!C34</f>
        <v>44344</v>
      </c>
      <c r="E34" s="52" t="str">
        <f>ฉบับนักเรียน!D34</f>
        <v>เด็กหญิงภัทรวดี  ธวัชธาตรี</v>
      </c>
      <c r="F34" s="20" t="str">
        <f>ฉบับนักเรียน!E34</f>
        <v>หญิง</v>
      </c>
      <c r="G34" s="18">
        <f>ฉบับครู!AF34</f>
        <v>0</v>
      </c>
      <c r="H34" s="26" t="str">
        <f t="shared" si="0"/>
        <v>ปกติ</v>
      </c>
      <c r="I34" s="18">
        <f>ฉบับครู!AI34</f>
        <v>0</v>
      </c>
      <c r="J34" s="26" t="str">
        <f t="shared" si="1"/>
        <v>ปกติ</v>
      </c>
      <c r="K34" s="18">
        <f>ฉบับครู!AM34</f>
        <v>0</v>
      </c>
      <c r="L34" s="26" t="str">
        <f t="shared" si="2"/>
        <v>ปกติ</v>
      </c>
      <c r="M34" s="18">
        <f>ฉบับครู!AQ34</f>
        <v>0</v>
      </c>
      <c r="N34" s="26" t="str">
        <f t="shared" si="3"/>
        <v>ปกติ</v>
      </c>
      <c r="O34" s="18">
        <f>ฉบับครู!AS34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4" t="str">
        <f>ฉบับครู!B35</f>
        <v>4/5</v>
      </c>
      <c r="D35" s="49">
        <f>ฉบับนักเรียน!C35</f>
        <v>44379</v>
      </c>
      <c r="E35" s="52" t="str">
        <f>ฉบับนักเรียน!D35</f>
        <v>นางสาวตรีชฎา  สุทธิ์สถาน</v>
      </c>
      <c r="F35" s="20" t="str">
        <f>ฉบับนักเรียน!E35</f>
        <v>หญิง</v>
      </c>
      <c r="G35" s="18">
        <f>ฉบับครู!AF35</f>
        <v>0</v>
      </c>
      <c r="H35" s="26" t="str">
        <f t="shared" si="0"/>
        <v>ปกติ</v>
      </c>
      <c r="I35" s="18">
        <f>ฉบับครู!AI35</f>
        <v>0</v>
      </c>
      <c r="J35" s="26" t="str">
        <f t="shared" si="1"/>
        <v>ปกติ</v>
      </c>
      <c r="K35" s="18">
        <f>ฉบับครู!AM35</f>
        <v>0</v>
      </c>
      <c r="L35" s="26" t="str">
        <f t="shared" si="2"/>
        <v>ปกติ</v>
      </c>
      <c r="M35" s="18">
        <f>ฉบับครู!AQ35</f>
        <v>0</v>
      </c>
      <c r="N35" s="26" t="str">
        <f t="shared" si="3"/>
        <v>ปกติ</v>
      </c>
      <c r="O35" s="18">
        <f>ฉบับครู!AS35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4" t="str">
        <f>ฉบับครู!B36</f>
        <v>4/5</v>
      </c>
      <c r="D36" s="49">
        <f>ฉบับนักเรียน!C36</f>
        <v>44477</v>
      </c>
      <c r="E36" s="52" t="str">
        <f>ฉบับนักเรียน!D36</f>
        <v>นางสาวมนปรียา  บัวมาตร</v>
      </c>
      <c r="F36" s="20" t="str">
        <f>ฉบับนักเรียน!E36</f>
        <v>หญิง</v>
      </c>
      <c r="G36" s="18">
        <f>ฉบับครู!AF36</f>
        <v>0</v>
      </c>
      <c r="H36" s="26" t="str">
        <f t="shared" si="0"/>
        <v>ปกติ</v>
      </c>
      <c r="I36" s="18">
        <f>ฉบับครู!AI36</f>
        <v>0</v>
      </c>
      <c r="J36" s="26" t="str">
        <f t="shared" si="1"/>
        <v>ปกติ</v>
      </c>
      <c r="K36" s="18">
        <f>ฉบับครู!AM36</f>
        <v>0</v>
      </c>
      <c r="L36" s="26" t="str">
        <f t="shared" si="2"/>
        <v>ปกติ</v>
      </c>
      <c r="M36" s="18">
        <f>ฉบับครู!AQ36</f>
        <v>0</v>
      </c>
      <c r="N36" s="26" t="str">
        <f t="shared" si="3"/>
        <v>ปกติ</v>
      </c>
      <c r="O36" s="18">
        <f>ฉบับครู!AS36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4" t="str">
        <f>ฉบับครู!B37</f>
        <v>4/5</v>
      </c>
      <c r="D37" s="49">
        <f>ฉบับนักเรียน!C37</f>
        <v>46213</v>
      </c>
      <c r="E37" s="52" t="str">
        <f>ฉบับนักเรียน!D37</f>
        <v>นางสาวชมพูนุท  กริดโสภี</v>
      </c>
      <c r="F37" s="20" t="str">
        <f>ฉบับนักเรียน!E37</f>
        <v>หญิง</v>
      </c>
      <c r="G37" s="18">
        <f>ฉบับครู!AF37</f>
        <v>0</v>
      </c>
      <c r="H37" s="26" t="str">
        <f t="shared" si="0"/>
        <v>ปกติ</v>
      </c>
      <c r="I37" s="18">
        <f>ฉบับครู!AI37</f>
        <v>0</v>
      </c>
      <c r="J37" s="26" t="str">
        <f t="shared" si="1"/>
        <v>ปกติ</v>
      </c>
      <c r="K37" s="18">
        <f>ฉบับครู!AM37</f>
        <v>0</v>
      </c>
      <c r="L37" s="26" t="str">
        <f t="shared" si="2"/>
        <v>ปกติ</v>
      </c>
      <c r="M37" s="18">
        <f>ฉบับครู!AQ37</f>
        <v>0</v>
      </c>
      <c r="N37" s="26" t="str">
        <f t="shared" si="3"/>
        <v>ปกติ</v>
      </c>
      <c r="O37" s="18">
        <f>ฉบับครู!AS37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4" t="str">
        <f>ฉบับครู!B38</f>
        <v>4/5</v>
      </c>
      <c r="D38" s="49">
        <f>ฉบับนักเรียน!C38</f>
        <v>46215</v>
      </c>
      <c r="E38" s="52" t="str">
        <f>ฉบับนักเรียน!D38</f>
        <v>เด็กหญิงศรัญญ่า  เป็นขลุ่ย</v>
      </c>
      <c r="F38" s="20" t="str">
        <f>ฉบับนักเรียน!E38</f>
        <v>หญิง</v>
      </c>
      <c r="G38" s="18">
        <f>ฉบับครู!AF38</f>
        <v>0</v>
      </c>
      <c r="H38" s="26" t="str">
        <f t="shared" si="0"/>
        <v>ปกติ</v>
      </c>
      <c r="I38" s="18">
        <f>ฉบับครู!AI38</f>
        <v>0</v>
      </c>
      <c r="J38" s="26" t="str">
        <f t="shared" si="1"/>
        <v>ปกติ</v>
      </c>
      <c r="K38" s="18">
        <f>ฉบับครู!AM38</f>
        <v>0</v>
      </c>
      <c r="L38" s="26" t="str">
        <f t="shared" si="2"/>
        <v>ปกติ</v>
      </c>
      <c r="M38" s="18">
        <f>ฉบับครู!AQ38</f>
        <v>0</v>
      </c>
      <c r="N38" s="26" t="str">
        <f t="shared" si="3"/>
        <v>ปกติ</v>
      </c>
      <c r="O38" s="18">
        <f>ฉบับครู!AS38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4" t="str">
        <f>ฉบับครู!B39</f>
        <v>4/5</v>
      </c>
      <c r="D39" s="49">
        <f>ฉบับนักเรียน!C39</f>
        <v>46216</v>
      </c>
      <c r="E39" s="52" t="str">
        <f>ฉบับนักเรียน!D39</f>
        <v>นางสาวอารียา  ภิสิทธิ์ธี</v>
      </c>
      <c r="F39" s="20" t="str">
        <f>ฉบับนักเรียน!E39</f>
        <v>หญิง</v>
      </c>
      <c r="G39" s="18">
        <f>ฉบับครู!AF39</f>
        <v>0</v>
      </c>
      <c r="H39" s="26" t="str">
        <f t="shared" si="0"/>
        <v>ปกติ</v>
      </c>
      <c r="I39" s="18">
        <f>ฉบับครู!AI39</f>
        <v>0</v>
      </c>
      <c r="J39" s="26" t="str">
        <f t="shared" si="1"/>
        <v>ปกติ</v>
      </c>
      <c r="K39" s="18">
        <f>ฉบับครู!AM39</f>
        <v>0</v>
      </c>
      <c r="L39" s="26" t="str">
        <f t="shared" si="2"/>
        <v>ปกติ</v>
      </c>
      <c r="M39" s="18">
        <f>ฉบับครู!AQ39</f>
        <v>0</v>
      </c>
      <c r="N39" s="26" t="str">
        <f t="shared" si="3"/>
        <v>ปกติ</v>
      </c>
      <c r="O39" s="18">
        <f>ฉบับครู!AS39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40"/>
      <c r="C57" s="40"/>
      <c r="D57" s="45"/>
      <c r="E57" s="54" t="str">
        <f>equal1!E57</f>
        <v>นายทองจันทร์ เติมจิตร</v>
      </c>
      <c r="F57" s="40"/>
      <c r="G57" s="40"/>
      <c r="H57" s="40"/>
      <c r="I57" s="40"/>
      <c r="J57" s="40"/>
      <c r="K57" s="40"/>
      <c r="L57" s="40"/>
      <c r="M57" s="40"/>
      <c r="N57" s="87" t="str">
        <f>equal1!N57</f>
        <v>นางสาวสุวิมล ประดับสุข</v>
      </c>
      <c r="O57" s="88"/>
      <c r="P57" s="88"/>
      <c r="Q57" s="40"/>
      <c r="R57" s="40"/>
      <c r="S57" s="4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89" t="s">
        <v>63</v>
      </c>
      <c r="O58" s="88"/>
      <c r="P58" s="88"/>
      <c r="Q58" s="40"/>
      <c r="R58" s="40"/>
      <c r="S58" s="4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1" workbookViewId="0">
      <selection activeCell="C40" sqref="C40:S43"/>
    </sheetView>
  </sheetViews>
  <sheetFormatPr defaultColWidth="10.08203125" defaultRowHeight="15" customHeight="1" x14ac:dyDescent="0.6"/>
  <cols>
    <col min="1" max="1" width="2.58203125" style="46" customWidth="1"/>
    <col min="2" max="2" width="3.9140625" style="46" customWidth="1"/>
    <col min="3" max="3" width="6" style="46" customWidth="1"/>
    <col min="4" max="4" width="7.58203125" style="46" customWidth="1"/>
    <col min="5" max="5" width="26.4140625" style="46" customWidth="1"/>
    <col min="6" max="6" width="9.08203125" style="46" customWidth="1"/>
    <col min="7" max="7" width="4.4140625" style="46" customWidth="1"/>
    <col min="8" max="8" width="8.6640625" style="46" customWidth="1"/>
    <col min="9" max="9" width="4.58203125" style="46" customWidth="1"/>
    <col min="10" max="10" width="9.58203125" style="46" customWidth="1"/>
    <col min="11" max="11" width="4.4140625" style="46" customWidth="1"/>
    <col min="12" max="12" width="9.6640625" style="46" customWidth="1"/>
    <col min="13" max="13" width="4.4140625" style="46" customWidth="1"/>
    <col min="14" max="14" width="9.6640625" style="46" customWidth="1"/>
    <col min="15" max="15" width="4.4140625" style="46" customWidth="1"/>
    <col min="16" max="16" width="10.08203125" style="46"/>
    <col min="17" max="17" width="4" style="46" hidden="1" customWidth="1"/>
    <col min="18" max="18" width="5" style="46" customWidth="1"/>
    <col min="19" max="19" width="10" style="46" customWidth="1"/>
    <col min="20" max="31" width="9.08203125" style="46" customWidth="1"/>
    <col min="32" max="16384" width="10.08203125" style="46"/>
  </cols>
  <sheetData>
    <row r="1" spans="1:31" ht="18.7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6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90" t="s">
        <v>0</v>
      </c>
      <c r="C2" s="91"/>
      <c r="D2" s="91"/>
      <c r="E2" s="91"/>
      <c r="F2" s="92"/>
      <c r="G2" s="99" t="s">
        <v>83</v>
      </c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90" t="str">
        <f>ฉบับนักเรียน!A3</f>
        <v>นายทองจันทร์ เติมจิตร  นางสาวสุวิมล ประดับสุข</v>
      </c>
      <c r="C3" s="91"/>
      <c r="D3" s="91"/>
      <c r="E3" s="91"/>
      <c r="F3" s="92"/>
      <c r="G3" s="90" t="s">
        <v>71</v>
      </c>
      <c r="H3" s="92"/>
      <c r="I3" s="90" t="s">
        <v>72</v>
      </c>
      <c r="J3" s="92"/>
      <c r="K3" s="90" t="s">
        <v>73</v>
      </c>
      <c r="L3" s="92"/>
      <c r="M3" s="90" t="s">
        <v>74</v>
      </c>
      <c r="N3" s="92"/>
      <c r="O3" s="90" t="s">
        <v>75</v>
      </c>
      <c r="P3" s="92"/>
      <c r="Q3" s="55"/>
      <c r="R3" s="90" t="s">
        <v>76</v>
      </c>
      <c r="S3" s="92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4/5</v>
      </c>
      <c r="D5" s="49">
        <f>ฉบับนักเรียน!C5</f>
        <v>43723</v>
      </c>
      <c r="E5" s="52" t="str">
        <f>ฉบับนักเรียน!D5</f>
        <v>นายธันวา  กิ่งแก้ว</v>
      </c>
      <c r="F5" s="20" t="str">
        <f>ฉบับนักเรียน!E5</f>
        <v>ชาย</v>
      </c>
      <c r="G5" s="18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4/5</v>
      </c>
      <c r="D6" s="49">
        <f>ฉบับนักเรียน!C6</f>
        <v>43818</v>
      </c>
      <c r="E6" s="52" t="str">
        <f>ฉบับนักเรียน!D6</f>
        <v>นายวิษณุลักษณ์  วงษ์อามาตย์</v>
      </c>
      <c r="F6" s="20" t="str">
        <f>ฉบับนักเรียน!E6</f>
        <v>ชาย</v>
      </c>
      <c r="G6" s="18">
        <f>ฉบับผู้ปกครอง!AF6</f>
        <v>0</v>
      </c>
      <c r="H6" s="26" t="str">
        <f t="shared" si="0"/>
        <v>ปกติ</v>
      </c>
      <c r="I6" s="18">
        <f>ฉบับผู้ปกครอง!AI6</f>
        <v>0</v>
      </c>
      <c r="J6" s="26" t="str">
        <f t="shared" si="1"/>
        <v>ปกติ</v>
      </c>
      <c r="K6" s="18">
        <f>ฉบับผู้ปกครอง!AM6</f>
        <v>0</v>
      </c>
      <c r="L6" s="26" t="str">
        <f t="shared" si="2"/>
        <v>ปกติ</v>
      </c>
      <c r="M6" s="18">
        <f>ฉบับผู้ปกครอง!AQ6</f>
        <v>0</v>
      </c>
      <c r="N6" s="26" t="str">
        <f t="shared" si="3"/>
        <v>ปกติ</v>
      </c>
      <c r="O6" s="56">
        <f>ฉบับผู้ปกครอง!AS6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4/5</v>
      </c>
      <c r="D7" s="49">
        <f>ฉบับนักเรียน!C7</f>
        <v>43981</v>
      </c>
      <c r="E7" s="52" t="str">
        <f>ฉบับนักเรียน!D7</f>
        <v>นายพัทธนันท์  สกุลกำจรกิจ</v>
      </c>
      <c r="F7" s="20" t="str">
        <f>ฉบับนักเรียน!E7</f>
        <v>ชาย</v>
      </c>
      <c r="G7" s="18">
        <f>ฉบับผู้ปกครอง!AF7</f>
        <v>0</v>
      </c>
      <c r="H7" s="26" t="str">
        <f t="shared" si="0"/>
        <v>ปกติ</v>
      </c>
      <c r="I7" s="18">
        <f>ฉบับผู้ปกครอง!AI7</f>
        <v>0</v>
      </c>
      <c r="J7" s="26" t="str">
        <f t="shared" si="1"/>
        <v>ปกติ</v>
      </c>
      <c r="K7" s="18">
        <f>ฉบับผู้ปกครอง!AM7</f>
        <v>0</v>
      </c>
      <c r="L7" s="26" t="str">
        <f t="shared" si="2"/>
        <v>ปกติ</v>
      </c>
      <c r="M7" s="18">
        <f>ฉบับผู้ปกครอง!AQ7</f>
        <v>0</v>
      </c>
      <c r="N7" s="26" t="str">
        <f t="shared" si="3"/>
        <v>ปกติ</v>
      </c>
      <c r="O7" s="18">
        <f>ฉบับผู้ปกครอง!AS7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4/5</v>
      </c>
      <c r="D8" s="49">
        <f>ฉบับนักเรียน!C8</f>
        <v>44003</v>
      </c>
      <c r="E8" s="52" t="str">
        <f>ฉบับนักเรียน!D8</f>
        <v>นายกฤศณัฎฐ์  ประยูรโยธิน</v>
      </c>
      <c r="F8" s="20" t="str">
        <f>ฉบับนักเรียน!E8</f>
        <v>ชาย</v>
      </c>
      <c r="G8" s="18">
        <f>ฉบับผู้ปกครอง!AF8</f>
        <v>0</v>
      </c>
      <c r="H8" s="26" t="str">
        <f t="shared" si="0"/>
        <v>ปกติ</v>
      </c>
      <c r="I8" s="18">
        <f>ฉบับผู้ปกครอง!AI8</f>
        <v>0</v>
      </c>
      <c r="J8" s="26" t="str">
        <f t="shared" si="1"/>
        <v>ปกติ</v>
      </c>
      <c r="K8" s="18">
        <f>ฉบับผู้ปกครอง!AM8</f>
        <v>0</v>
      </c>
      <c r="L8" s="26" t="str">
        <f t="shared" si="2"/>
        <v>ปกติ</v>
      </c>
      <c r="M8" s="18">
        <f>ฉบับผู้ปกครอง!AQ8</f>
        <v>0</v>
      </c>
      <c r="N8" s="26" t="str">
        <f t="shared" si="3"/>
        <v>ปกติ</v>
      </c>
      <c r="O8" s="18">
        <f>ฉบับผู้ปกครอง!AS8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4/5</v>
      </c>
      <c r="D9" s="49">
        <f>ฉบับนักเรียน!C9</f>
        <v>44093</v>
      </c>
      <c r="E9" s="52" t="str">
        <f>ฉบับนักเรียน!D9</f>
        <v>นายภูวดล  คำอุด</v>
      </c>
      <c r="F9" s="20" t="str">
        <f>ฉบับนักเรียน!E9</f>
        <v>ชาย</v>
      </c>
      <c r="G9" s="18">
        <f>ฉบับผู้ปกครอง!AF9</f>
        <v>0</v>
      </c>
      <c r="H9" s="26" t="str">
        <f t="shared" si="0"/>
        <v>ปกติ</v>
      </c>
      <c r="I9" s="18">
        <f>ฉบับผู้ปกครอง!AI9</f>
        <v>0</v>
      </c>
      <c r="J9" s="26" t="str">
        <f t="shared" si="1"/>
        <v>ปกติ</v>
      </c>
      <c r="K9" s="18">
        <f>ฉบับผู้ปกครอง!AM9</f>
        <v>0</v>
      </c>
      <c r="L9" s="26" t="str">
        <f t="shared" si="2"/>
        <v>ปกติ</v>
      </c>
      <c r="M9" s="18">
        <f>ฉบับผู้ปกครอง!AQ9</f>
        <v>0</v>
      </c>
      <c r="N9" s="26" t="str">
        <f t="shared" si="3"/>
        <v>ปกติ</v>
      </c>
      <c r="O9" s="56">
        <f>ฉบับผู้ปกครอง!AS9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4/5</v>
      </c>
      <c r="D10" s="49">
        <f>ฉบับนักเรียน!C10</f>
        <v>44128</v>
      </c>
      <c r="E10" s="52" t="str">
        <f>ฉบับนักเรียน!D10</f>
        <v>นายชานนท์  พรมงาม</v>
      </c>
      <c r="F10" s="20" t="str">
        <f>ฉบับนักเรียน!E10</f>
        <v>ชาย</v>
      </c>
      <c r="G10" s="18">
        <f>ฉบับผู้ปกครอง!AF10</f>
        <v>0</v>
      </c>
      <c r="H10" s="26" t="str">
        <f t="shared" si="0"/>
        <v>ปกติ</v>
      </c>
      <c r="I10" s="18">
        <f>ฉบับผู้ปกครอง!AI10</f>
        <v>0</v>
      </c>
      <c r="J10" s="26" t="str">
        <f t="shared" si="1"/>
        <v>ปกติ</v>
      </c>
      <c r="K10" s="18">
        <f>ฉบับผู้ปกครอง!AM10</f>
        <v>0</v>
      </c>
      <c r="L10" s="26" t="str">
        <f t="shared" si="2"/>
        <v>ปกติ</v>
      </c>
      <c r="M10" s="18">
        <f>ฉบับผู้ปกครอง!AQ10</f>
        <v>0</v>
      </c>
      <c r="N10" s="26" t="str">
        <f t="shared" si="3"/>
        <v>ปกติ</v>
      </c>
      <c r="O10" s="18">
        <f>ฉบับผู้ปกครอง!AS10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4/5</v>
      </c>
      <c r="D11" s="49">
        <f>ฉบับนักเรียน!C11</f>
        <v>44132</v>
      </c>
      <c r="E11" s="52" t="str">
        <f>ฉบับนักเรียน!D11</f>
        <v>นายทศทิศ  ถิธี</v>
      </c>
      <c r="F11" s="20" t="str">
        <f>ฉบับนักเรียน!E11</f>
        <v>ชาย</v>
      </c>
      <c r="G11" s="18">
        <f>ฉบับผู้ปกครอง!AF11</f>
        <v>0</v>
      </c>
      <c r="H11" s="26" t="str">
        <f t="shared" si="0"/>
        <v>ปกติ</v>
      </c>
      <c r="I11" s="18">
        <f>ฉบับผู้ปกครอง!AI11</f>
        <v>0</v>
      </c>
      <c r="J11" s="26" t="str">
        <f t="shared" si="1"/>
        <v>ปกติ</v>
      </c>
      <c r="K11" s="18">
        <f>ฉบับผู้ปกครอง!AM11</f>
        <v>0</v>
      </c>
      <c r="L11" s="26" t="str">
        <f t="shared" si="2"/>
        <v>ปกติ</v>
      </c>
      <c r="M11" s="18">
        <f>ฉบับผู้ปกครอง!AQ11</f>
        <v>0</v>
      </c>
      <c r="N11" s="26" t="str">
        <f t="shared" si="3"/>
        <v>ปกติ</v>
      </c>
      <c r="O11" s="18">
        <f>ฉบับผู้ปกครอง!AS11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4/5</v>
      </c>
      <c r="D12" s="49">
        <f>ฉบับนักเรียน!C12</f>
        <v>44143</v>
      </c>
      <c r="E12" s="52" t="str">
        <f>ฉบับนักเรียน!D12</f>
        <v>นายสิรวิชญ์  ทวีสาน</v>
      </c>
      <c r="F12" s="20" t="str">
        <f>ฉบับนักเรียน!E12</f>
        <v>ชาย</v>
      </c>
      <c r="G12" s="18">
        <f>ฉบับผู้ปกครอง!AF12</f>
        <v>0</v>
      </c>
      <c r="H12" s="26" t="str">
        <f t="shared" si="0"/>
        <v>ปกติ</v>
      </c>
      <c r="I12" s="18">
        <f>ฉบับผู้ปกครอง!AI12</f>
        <v>0</v>
      </c>
      <c r="J12" s="26" t="str">
        <f t="shared" si="1"/>
        <v>ปกติ</v>
      </c>
      <c r="K12" s="18">
        <f>ฉบับผู้ปกครอง!AM12</f>
        <v>0</v>
      </c>
      <c r="L12" s="26" t="str">
        <f t="shared" si="2"/>
        <v>ปกติ</v>
      </c>
      <c r="M12" s="18">
        <f>ฉบับผู้ปกครอง!AQ12</f>
        <v>0</v>
      </c>
      <c r="N12" s="26" t="str">
        <f t="shared" si="3"/>
        <v>ปกติ</v>
      </c>
      <c r="O12" s="18">
        <f>ฉบับผู้ปกครอง!AS12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4/5</v>
      </c>
      <c r="D13" s="49">
        <f>ฉบับนักเรียน!C13</f>
        <v>44170</v>
      </c>
      <c r="E13" s="52" t="str">
        <f>ฉบับนักเรียน!D13</f>
        <v>นายฐิติวิชญ์  ปูกา</v>
      </c>
      <c r="F13" s="20" t="str">
        <f>ฉบับนักเรียน!E13</f>
        <v>ชาย</v>
      </c>
      <c r="G13" s="18">
        <f>ฉบับผู้ปกครอง!AF13</f>
        <v>0</v>
      </c>
      <c r="H13" s="26" t="str">
        <f t="shared" si="0"/>
        <v>ปกติ</v>
      </c>
      <c r="I13" s="18">
        <f>ฉบับผู้ปกครอง!AI13</f>
        <v>0</v>
      </c>
      <c r="J13" s="26" t="str">
        <f t="shared" si="1"/>
        <v>ปกติ</v>
      </c>
      <c r="K13" s="18">
        <f>ฉบับผู้ปกครอง!AM13</f>
        <v>0</v>
      </c>
      <c r="L13" s="26" t="str">
        <f t="shared" si="2"/>
        <v>ปกติ</v>
      </c>
      <c r="M13" s="18">
        <f>ฉบับผู้ปกครอง!AQ13</f>
        <v>0</v>
      </c>
      <c r="N13" s="26" t="str">
        <f t="shared" si="3"/>
        <v>ปกติ</v>
      </c>
      <c r="O13" s="18">
        <f>ฉบับผู้ปกครอง!AS13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4/5</v>
      </c>
      <c r="D14" s="49">
        <f>ฉบับนักเรียน!C14</f>
        <v>44215</v>
      </c>
      <c r="E14" s="52" t="str">
        <f>ฉบับนักเรียน!D14</f>
        <v>นายกาณต์นิธิ  เกษมณี</v>
      </c>
      <c r="F14" s="20" t="str">
        <f>ฉบับนักเรียน!E14</f>
        <v>ชาย</v>
      </c>
      <c r="G14" s="18">
        <f>ฉบับผู้ปกครอง!AF14</f>
        <v>0</v>
      </c>
      <c r="H14" s="26" t="str">
        <f t="shared" si="0"/>
        <v>ปกติ</v>
      </c>
      <c r="I14" s="18">
        <f>ฉบับผู้ปกครอง!AI14</f>
        <v>0</v>
      </c>
      <c r="J14" s="26" t="str">
        <f t="shared" si="1"/>
        <v>ปกติ</v>
      </c>
      <c r="K14" s="18">
        <f>ฉบับผู้ปกครอง!AM14</f>
        <v>0</v>
      </c>
      <c r="L14" s="26" t="str">
        <f t="shared" si="2"/>
        <v>ปกติ</v>
      </c>
      <c r="M14" s="18">
        <f>ฉบับผู้ปกครอง!AQ14</f>
        <v>0</v>
      </c>
      <c r="N14" s="26" t="str">
        <f t="shared" si="3"/>
        <v>ปกติ</v>
      </c>
      <c r="O14" s="18">
        <f>ฉบับผู้ปกครอง!AS14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4/5</v>
      </c>
      <c r="D15" s="49">
        <f>ฉบับนักเรียน!C15</f>
        <v>44218</v>
      </c>
      <c r="E15" s="52" t="str">
        <f>ฉบับนักเรียน!D15</f>
        <v>นายเสฏฐวุฒิ  แก้วชู</v>
      </c>
      <c r="F15" s="20" t="str">
        <f>ฉบับนักเรียน!E15</f>
        <v>ชาย</v>
      </c>
      <c r="G15" s="18">
        <f>ฉบับผู้ปกครอง!AF15</f>
        <v>0</v>
      </c>
      <c r="H15" s="26" t="str">
        <f t="shared" si="0"/>
        <v>ปกติ</v>
      </c>
      <c r="I15" s="18">
        <f>ฉบับผู้ปกครอง!AI15</f>
        <v>0</v>
      </c>
      <c r="J15" s="26" t="str">
        <f t="shared" si="1"/>
        <v>ปกติ</v>
      </c>
      <c r="K15" s="18">
        <f>ฉบับผู้ปกครอง!AM15</f>
        <v>0</v>
      </c>
      <c r="L15" s="26" t="str">
        <f t="shared" si="2"/>
        <v>ปกติ</v>
      </c>
      <c r="M15" s="18">
        <f>ฉบับผู้ปกครอง!AQ15</f>
        <v>0</v>
      </c>
      <c r="N15" s="26" t="str">
        <f t="shared" si="3"/>
        <v>ปกติ</v>
      </c>
      <c r="O15" s="18">
        <f>ฉบับผู้ปกครอง!AS15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4/5</v>
      </c>
      <c r="D16" s="49">
        <f>ฉบับนักเรียน!C16</f>
        <v>44361</v>
      </c>
      <c r="E16" s="52" t="str">
        <f>ฉบับนักเรียน!D16</f>
        <v>เด็กชายพีรวุฒิ  สุขะ</v>
      </c>
      <c r="F16" s="20" t="str">
        <f>ฉบับนักเรียน!E16</f>
        <v>ชาย</v>
      </c>
      <c r="G16" s="18">
        <f>ฉบับผู้ปกครอง!AF16</f>
        <v>0</v>
      </c>
      <c r="H16" s="26" t="str">
        <f t="shared" si="0"/>
        <v>ปกติ</v>
      </c>
      <c r="I16" s="18">
        <f>ฉบับผู้ปกครอง!AI16</f>
        <v>0</v>
      </c>
      <c r="J16" s="26" t="str">
        <f t="shared" si="1"/>
        <v>ปกติ</v>
      </c>
      <c r="K16" s="18">
        <f>ฉบับผู้ปกครอง!AM16</f>
        <v>0</v>
      </c>
      <c r="L16" s="26" t="str">
        <f t="shared" si="2"/>
        <v>ปกติ</v>
      </c>
      <c r="M16" s="18">
        <f>ฉบับผู้ปกครอง!AQ16</f>
        <v>0</v>
      </c>
      <c r="N16" s="26" t="str">
        <f t="shared" si="3"/>
        <v>ปกติ</v>
      </c>
      <c r="O16" s="18">
        <f>ฉบับผู้ปกครอง!AS16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4/5</v>
      </c>
      <c r="D17" s="49">
        <f>ฉบับนักเรียน!C17</f>
        <v>44406</v>
      </c>
      <c r="E17" s="52" t="str">
        <f>ฉบับนักเรียน!D17</f>
        <v>นายพชรพล  โป๊ะจิ๊ด</v>
      </c>
      <c r="F17" s="20" t="str">
        <f>ฉบับนักเรียน!E17</f>
        <v>ชาย</v>
      </c>
      <c r="G17" s="18">
        <f>ฉบับผู้ปกครอง!AF17</f>
        <v>0</v>
      </c>
      <c r="H17" s="26" t="str">
        <f t="shared" si="0"/>
        <v>ปกติ</v>
      </c>
      <c r="I17" s="18">
        <f>ฉบับผู้ปกครอง!AI17</f>
        <v>0</v>
      </c>
      <c r="J17" s="26" t="str">
        <f t="shared" si="1"/>
        <v>ปกติ</v>
      </c>
      <c r="K17" s="18">
        <f>ฉบับผู้ปกครอง!AM17</f>
        <v>0</v>
      </c>
      <c r="L17" s="26" t="str">
        <f t="shared" si="2"/>
        <v>ปกติ</v>
      </c>
      <c r="M17" s="18">
        <f>ฉบับผู้ปกครอง!AQ17</f>
        <v>0</v>
      </c>
      <c r="N17" s="26" t="str">
        <f t="shared" si="3"/>
        <v>ปกติ</v>
      </c>
      <c r="O17" s="56">
        <f>ฉบับผู้ปกครอง!AS17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4/5</v>
      </c>
      <c r="D18" s="49">
        <f>ฉบับนักเรียน!C18</f>
        <v>44412</v>
      </c>
      <c r="E18" s="52" t="str">
        <f>ฉบับนักเรียน!D18</f>
        <v>นายสรวิศ  ธรรมเจริญ</v>
      </c>
      <c r="F18" s="20" t="str">
        <f>ฉบับนักเรียน!E18</f>
        <v>ชาย</v>
      </c>
      <c r="G18" s="18">
        <f>ฉบับผู้ปกครอง!AF18</f>
        <v>0</v>
      </c>
      <c r="H18" s="26" t="str">
        <f t="shared" si="0"/>
        <v>ปกติ</v>
      </c>
      <c r="I18" s="18">
        <f>ฉบับผู้ปกครอง!AI18</f>
        <v>0</v>
      </c>
      <c r="J18" s="26" t="str">
        <f t="shared" si="1"/>
        <v>ปกติ</v>
      </c>
      <c r="K18" s="18">
        <f>ฉบับผู้ปกครอง!AM18</f>
        <v>0</v>
      </c>
      <c r="L18" s="26" t="str">
        <f t="shared" si="2"/>
        <v>ปกติ</v>
      </c>
      <c r="M18" s="18">
        <f>ฉบับผู้ปกครอง!AQ18</f>
        <v>0</v>
      </c>
      <c r="N18" s="26" t="str">
        <f t="shared" si="3"/>
        <v>ปกติ</v>
      </c>
      <c r="O18" s="18">
        <f>ฉบับผู้ปกครอง!AS18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4/5</v>
      </c>
      <c r="D19" s="49">
        <f>ฉบับนักเรียน!C19</f>
        <v>44413</v>
      </c>
      <c r="E19" s="52" t="str">
        <f>ฉบับนักเรียน!D19</f>
        <v>นายอเลฮานโดร  ริโก ควินเทโร</v>
      </c>
      <c r="F19" s="20" t="str">
        <f>ฉบับนักเรียน!E19</f>
        <v>ชาย</v>
      </c>
      <c r="G19" s="18">
        <f>ฉบับผู้ปกครอง!AF19</f>
        <v>0</v>
      </c>
      <c r="H19" s="26" t="str">
        <f t="shared" si="0"/>
        <v>ปกติ</v>
      </c>
      <c r="I19" s="18">
        <f>ฉบับผู้ปกครอง!AI19</f>
        <v>0</v>
      </c>
      <c r="J19" s="26" t="str">
        <f t="shared" si="1"/>
        <v>ปกติ</v>
      </c>
      <c r="K19" s="18">
        <f>ฉบับผู้ปกครอง!AM19</f>
        <v>0</v>
      </c>
      <c r="L19" s="26" t="str">
        <f t="shared" si="2"/>
        <v>ปกติ</v>
      </c>
      <c r="M19" s="18">
        <f>ฉบับผู้ปกครอง!AQ19</f>
        <v>0</v>
      </c>
      <c r="N19" s="26" t="str">
        <f t="shared" si="3"/>
        <v>ปกติ</v>
      </c>
      <c r="O19" s="18">
        <f>ฉบับผู้ปกครอง!AS19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" customHeight="1" x14ac:dyDescent="0.7">
      <c r="A20" s="51"/>
      <c r="B20" s="20" t="s">
        <v>27</v>
      </c>
      <c r="C20" s="44" t="str">
        <f>ฉบับครู!B20</f>
        <v>4/5</v>
      </c>
      <c r="D20" s="49">
        <f>ฉบับนักเรียน!C20</f>
        <v>44445</v>
      </c>
      <c r="E20" s="52" t="str">
        <f>ฉบับนักเรียน!D20</f>
        <v>นายเดชาธร  เหมือนโค้ว</v>
      </c>
      <c r="F20" s="20" t="str">
        <f>ฉบับนักเรียน!E20</f>
        <v>ชาย</v>
      </c>
      <c r="G20" s="18">
        <f>ฉบับผู้ปกครอง!AF20</f>
        <v>0</v>
      </c>
      <c r="H20" s="26" t="str">
        <f t="shared" si="0"/>
        <v>ปกติ</v>
      </c>
      <c r="I20" s="18">
        <f>ฉบับผู้ปกครอง!AI20</f>
        <v>0</v>
      </c>
      <c r="J20" s="26" t="str">
        <f t="shared" si="1"/>
        <v>ปกติ</v>
      </c>
      <c r="K20" s="18">
        <f>ฉบับผู้ปกครอง!AM20</f>
        <v>0</v>
      </c>
      <c r="L20" s="26" t="str">
        <f t="shared" si="2"/>
        <v>ปกติ</v>
      </c>
      <c r="M20" s="18">
        <f>ฉบับผู้ปกครอง!AQ20</f>
        <v>0</v>
      </c>
      <c r="N20" s="26" t="str">
        <f t="shared" si="3"/>
        <v>ปกติ</v>
      </c>
      <c r="O20" s="18">
        <f>ฉบับผู้ปกครอง!AS20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" customHeight="1" x14ac:dyDescent="0.7">
      <c r="A21" s="51"/>
      <c r="B21" s="20" t="s">
        <v>28</v>
      </c>
      <c r="C21" s="44" t="str">
        <f>ฉบับครู!B21</f>
        <v>4/5</v>
      </c>
      <c r="D21" s="49">
        <f>ฉบับนักเรียน!C21</f>
        <v>44450</v>
      </c>
      <c r="E21" s="52" t="str">
        <f>ฉบับนักเรียน!D21</f>
        <v>นายนนทพัธน์  เตียพานิชกิจ</v>
      </c>
      <c r="F21" s="20" t="str">
        <f>ฉบับนักเรียน!E21</f>
        <v>ชาย</v>
      </c>
      <c r="G21" s="18">
        <f>ฉบับผู้ปกครอง!AF21</f>
        <v>0</v>
      </c>
      <c r="H21" s="26" t="str">
        <f t="shared" si="0"/>
        <v>ปกติ</v>
      </c>
      <c r="I21" s="18">
        <f>ฉบับผู้ปกครอง!AI21</f>
        <v>0</v>
      </c>
      <c r="J21" s="26" t="str">
        <f t="shared" si="1"/>
        <v>ปกติ</v>
      </c>
      <c r="K21" s="18">
        <f>ฉบับผู้ปกครอง!AM21</f>
        <v>0</v>
      </c>
      <c r="L21" s="26" t="str">
        <f t="shared" si="2"/>
        <v>ปกติ</v>
      </c>
      <c r="M21" s="18">
        <f>ฉบับผู้ปกครอง!AQ21</f>
        <v>0</v>
      </c>
      <c r="N21" s="26" t="str">
        <f t="shared" si="3"/>
        <v>ปกติ</v>
      </c>
      <c r="O21" s="18">
        <f>ฉบับผู้ปกครอง!AS21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" customHeight="1" x14ac:dyDescent="0.7">
      <c r="A22" s="51"/>
      <c r="B22" s="20" t="s">
        <v>29</v>
      </c>
      <c r="C22" s="44" t="str">
        <f>ฉบับครู!B22</f>
        <v>4/5</v>
      </c>
      <c r="D22" s="49">
        <f>ฉบับนักเรียน!C22</f>
        <v>44452</v>
      </c>
      <c r="E22" s="52" t="str">
        <f>ฉบับนักเรียน!D22</f>
        <v>นายปารมี  บริสุทธิ์บงกช</v>
      </c>
      <c r="F22" s="20" t="str">
        <f>ฉบับนักเรียน!E22</f>
        <v>ชาย</v>
      </c>
      <c r="G22" s="18">
        <f>ฉบับผู้ปกครอง!AF22</f>
        <v>0</v>
      </c>
      <c r="H22" s="26" t="str">
        <f t="shared" si="0"/>
        <v>ปกติ</v>
      </c>
      <c r="I22" s="18">
        <f>ฉบับผู้ปกครอง!AI22</f>
        <v>0</v>
      </c>
      <c r="J22" s="26" t="str">
        <f t="shared" si="1"/>
        <v>ปกติ</v>
      </c>
      <c r="K22" s="18">
        <f>ฉบับผู้ปกครอง!AM22</f>
        <v>0</v>
      </c>
      <c r="L22" s="26" t="str">
        <f t="shared" si="2"/>
        <v>ปกติ</v>
      </c>
      <c r="M22" s="18">
        <f>ฉบับผู้ปกครอง!AQ22</f>
        <v>0</v>
      </c>
      <c r="N22" s="26" t="str">
        <f t="shared" si="3"/>
        <v>ปกติ</v>
      </c>
      <c r="O22" s="18">
        <f>ฉบับผู้ปกครอง!AS22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" customHeight="1" x14ac:dyDescent="0.7">
      <c r="A23" s="51"/>
      <c r="B23" s="20" t="s">
        <v>30</v>
      </c>
      <c r="C23" s="44" t="str">
        <f>ฉบับครู!B23</f>
        <v>4/5</v>
      </c>
      <c r="D23" s="49">
        <f>ฉบับนักเรียน!C23</f>
        <v>44460</v>
      </c>
      <c r="E23" s="52" t="str">
        <f>ฉบับนักเรียน!D23</f>
        <v>นายสิรวิชญ์  สุขประเสริฐ</v>
      </c>
      <c r="F23" s="20" t="str">
        <f>ฉบับนักเรียน!E23</f>
        <v>ชาย</v>
      </c>
      <c r="G23" s="18">
        <f>ฉบับผู้ปกครอง!AF23</f>
        <v>0</v>
      </c>
      <c r="H23" s="26" t="str">
        <f t="shared" si="0"/>
        <v>ปกติ</v>
      </c>
      <c r="I23" s="18">
        <f>ฉบับผู้ปกครอง!AI23</f>
        <v>0</v>
      </c>
      <c r="J23" s="26" t="str">
        <f t="shared" si="1"/>
        <v>ปกติ</v>
      </c>
      <c r="K23" s="18">
        <f>ฉบับผู้ปกครอง!AM23</f>
        <v>0</v>
      </c>
      <c r="L23" s="26" t="str">
        <f t="shared" si="2"/>
        <v>ปกติ</v>
      </c>
      <c r="M23" s="18">
        <f>ฉบับผู้ปกครอง!AQ23</f>
        <v>0</v>
      </c>
      <c r="N23" s="26" t="str">
        <f t="shared" si="3"/>
        <v>ปกติ</v>
      </c>
      <c r="O23" s="18">
        <f>ฉบับผู้ปกครอง!AS23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4/5</v>
      </c>
      <c r="D24" s="49">
        <f>ฉบับนักเรียน!C24</f>
        <v>44491</v>
      </c>
      <c r="E24" s="52" t="str">
        <f>ฉบับนักเรียน!D24</f>
        <v>นายธนวรรธน์  แสนสมบัติสกุล</v>
      </c>
      <c r="F24" s="20" t="str">
        <f>ฉบับนักเรียน!E24</f>
        <v>ชาย</v>
      </c>
      <c r="G24" s="18">
        <f>ฉบับผู้ปกครอง!AF24</f>
        <v>0</v>
      </c>
      <c r="H24" s="26" t="str">
        <f t="shared" si="0"/>
        <v>ปกติ</v>
      </c>
      <c r="I24" s="18">
        <f>ฉบับผู้ปกครอง!AI24</f>
        <v>0</v>
      </c>
      <c r="J24" s="26" t="str">
        <f t="shared" si="1"/>
        <v>ปกติ</v>
      </c>
      <c r="K24" s="18">
        <f>ฉบับผู้ปกครอง!AM24</f>
        <v>0</v>
      </c>
      <c r="L24" s="26" t="str">
        <f t="shared" si="2"/>
        <v>ปกติ</v>
      </c>
      <c r="M24" s="18">
        <f>ฉบับผู้ปกครอง!AQ24</f>
        <v>0</v>
      </c>
      <c r="N24" s="26" t="str">
        <f t="shared" si="3"/>
        <v>ปกติ</v>
      </c>
      <c r="O24" s="18">
        <f>ฉบับผู้ปกครอง!AS24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4/5</v>
      </c>
      <c r="D25" s="49">
        <f>ฉบับนักเรียน!C25</f>
        <v>44495</v>
      </c>
      <c r="E25" s="52" t="str">
        <f>ฉบับนักเรียน!D25</f>
        <v>นายพรพิพัฒน์  ศรีระวรรณ</v>
      </c>
      <c r="F25" s="20" t="str">
        <f>ฉบับนักเรียน!E25</f>
        <v>ชาย</v>
      </c>
      <c r="G25" s="18">
        <f>ฉบับผู้ปกครอง!AF25</f>
        <v>0</v>
      </c>
      <c r="H25" s="26" t="str">
        <f t="shared" si="0"/>
        <v>ปกติ</v>
      </c>
      <c r="I25" s="18">
        <f>ฉบับผู้ปกครอง!AI25</f>
        <v>0</v>
      </c>
      <c r="J25" s="26" t="str">
        <f t="shared" si="1"/>
        <v>ปกติ</v>
      </c>
      <c r="K25" s="18">
        <f>ฉบับผู้ปกครอง!AM25</f>
        <v>0</v>
      </c>
      <c r="L25" s="26" t="str">
        <f t="shared" si="2"/>
        <v>ปกติ</v>
      </c>
      <c r="M25" s="18">
        <f>ฉบับผู้ปกครอง!AQ25</f>
        <v>0</v>
      </c>
      <c r="N25" s="26" t="str">
        <f t="shared" si="3"/>
        <v>ปกติ</v>
      </c>
      <c r="O25" s="18">
        <f>ฉบับผู้ปกครอง!AS25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4/5</v>
      </c>
      <c r="D26" s="49">
        <f>ฉบับนักเรียน!C26</f>
        <v>44498</v>
      </c>
      <c r="E26" s="52" t="str">
        <f>ฉบับนักเรียน!D26</f>
        <v>นายภาคภูมิ  เทพโภชน์</v>
      </c>
      <c r="F26" s="20" t="str">
        <f>ฉบับนักเรียน!E26</f>
        <v>ชาย</v>
      </c>
      <c r="G26" s="18">
        <f>ฉบับผู้ปกครอง!AF26</f>
        <v>0</v>
      </c>
      <c r="H26" s="26" t="str">
        <f t="shared" si="0"/>
        <v>ปกติ</v>
      </c>
      <c r="I26" s="18">
        <f>ฉบับผู้ปกครอง!AI26</f>
        <v>0</v>
      </c>
      <c r="J26" s="26" t="str">
        <f t="shared" si="1"/>
        <v>ปกติ</v>
      </c>
      <c r="K26" s="18">
        <f>ฉบับผู้ปกครอง!AM26</f>
        <v>0</v>
      </c>
      <c r="L26" s="26" t="str">
        <f t="shared" si="2"/>
        <v>ปกติ</v>
      </c>
      <c r="M26" s="18">
        <f>ฉบับผู้ปกครอง!AQ26</f>
        <v>0</v>
      </c>
      <c r="N26" s="26" t="str">
        <f t="shared" si="3"/>
        <v>ปกติ</v>
      </c>
      <c r="O26" s="18">
        <f>ฉบับผู้ปกครอง!AS26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4/5</v>
      </c>
      <c r="D27" s="49">
        <f>ฉบับนักเรียน!C27</f>
        <v>46210</v>
      </c>
      <c r="E27" s="52" t="str">
        <f>ฉบับนักเรียน!D27</f>
        <v>นายกฤษตฤณ  จารณะ</v>
      </c>
      <c r="F27" s="20" t="str">
        <f>ฉบับนักเรียน!E27</f>
        <v>ชาย</v>
      </c>
      <c r="G27" s="18">
        <f>ฉบับผู้ปกครอง!AF27</f>
        <v>0</v>
      </c>
      <c r="H27" s="26" t="str">
        <f t="shared" si="0"/>
        <v>ปกติ</v>
      </c>
      <c r="I27" s="18">
        <f>ฉบับผู้ปกครอง!AI27</f>
        <v>0</v>
      </c>
      <c r="J27" s="26" t="str">
        <f t="shared" si="1"/>
        <v>ปกติ</v>
      </c>
      <c r="K27" s="18">
        <f>ฉบับผู้ปกครอง!AM27</f>
        <v>0</v>
      </c>
      <c r="L27" s="26" t="str">
        <f t="shared" si="2"/>
        <v>ปกติ</v>
      </c>
      <c r="M27" s="18">
        <f>ฉบับผู้ปกครอง!AQ27</f>
        <v>0</v>
      </c>
      <c r="N27" s="26" t="str">
        <f t="shared" si="3"/>
        <v>ปกติ</v>
      </c>
      <c r="O27" s="18">
        <f>ฉบับผู้ปกครอง!AS27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49">
        <f>ฉบับนักเรียน!C28</f>
        <v>46211</v>
      </c>
      <c r="E28" s="52" t="str">
        <f>ฉบับนักเรียน!D28</f>
        <v>นายชยพล  มังคะละ</v>
      </c>
      <c r="F28" s="20" t="str">
        <f>ฉบับนักเรียน!E28</f>
        <v>ชาย</v>
      </c>
      <c r="G28" s="18">
        <f>ฉบับผู้ปกครอง!AF28</f>
        <v>0</v>
      </c>
      <c r="H28" s="26" t="str">
        <f t="shared" si="0"/>
        <v>ปกติ</v>
      </c>
      <c r="I28" s="18">
        <f>ฉบับผู้ปกครอง!AI28</f>
        <v>0</v>
      </c>
      <c r="J28" s="26" t="str">
        <f t="shared" si="1"/>
        <v>ปกติ</v>
      </c>
      <c r="K28" s="18">
        <f>ฉบับผู้ปกครอง!AM28</f>
        <v>0</v>
      </c>
      <c r="L28" s="26" t="str">
        <f t="shared" si="2"/>
        <v>ปกติ</v>
      </c>
      <c r="M28" s="18">
        <f>ฉบับผู้ปกครอง!AQ28</f>
        <v>0</v>
      </c>
      <c r="N28" s="26" t="str">
        <f t="shared" si="3"/>
        <v>ปกติ</v>
      </c>
      <c r="O28" s="18">
        <f>ฉบับผู้ปกครอง!AS28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49">
        <f>ฉบับนักเรียน!C29</f>
        <v>46212</v>
      </c>
      <c r="E29" s="52" t="str">
        <f>ฉบับนักเรียน!D29</f>
        <v>นายหาญนที  สีชมภู</v>
      </c>
      <c r="F29" s="20" t="str">
        <f>ฉบับนักเรียน!E29</f>
        <v>ชาย</v>
      </c>
      <c r="G29" s="18">
        <f>ฉบับผู้ปกครอง!AF29</f>
        <v>0</v>
      </c>
      <c r="H29" s="26" t="str">
        <f t="shared" si="0"/>
        <v>ปกติ</v>
      </c>
      <c r="I29" s="18">
        <f>ฉบับผู้ปกครอง!AI29</f>
        <v>0</v>
      </c>
      <c r="J29" s="26" t="str">
        <f t="shared" si="1"/>
        <v>ปกติ</v>
      </c>
      <c r="K29" s="18">
        <f>ฉบับผู้ปกครอง!AM29</f>
        <v>0</v>
      </c>
      <c r="L29" s="26" t="str">
        <f t="shared" si="2"/>
        <v>ปกติ</v>
      </c>
      <c r="M29" s="18">
        <f>ฉบับผู้ปกครอง!AQ29</f>
        <v>0</v>
      </c>
      <c r="N29" s="26" t="str">
        <f t="shared" si="3"/>
        <v>ปกติ</v>
      </c>
      <c r="O29" s="18">
        <f>ฉบับผู้ปกครอง!AS29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49">
        <f>ฉบับนักเรียน!C30</f>
        <v>44023</v>
      </c>
      <c r="E30" s="52" t="str">
        <f>ฉบับนักเรียน!D30</f>
        <v>นางสาวกมลชนก  กันทเนตร์</v>
      </c>
      <c r="F30" s="20" t="str">
        <f>ฉบับนักเรียน!E30</f>
        <v>หญิง</v>
      </c>
      <c r="G30" s="18">
        <f>ฉบับผู้ปกครอง!AF30</f>
        <v>0</v>
      </c>
      <c r="H30" s="26" t="str">
        <f t="shared" si="0"/>
        <v>ปกติ</v>
      </c>
      <c r="I30" s="18">
        <f>ฉบับผู้ปกครอง!AI30</f>
        <v>0</v>
      </c>
      <c r="J30" s="26" t="str">
        <f t="shared" si="1"/>
        <v>ปกติ</v>
      </c>
      <c r="K30" s="18">
        <f>ฉบับผู้ปกครอง!AM30</f>
        <v>0</v>
      </c>
      <c r="L30" s="26" t="str">
        <f t="shared" si="2"/>
        <v>ปกติ</v>
      </c>
      <c r="M30" s="18">
        <f>ฉบับผู้ปกครอง!AQ30</f>
        <v>0</v>
      </c>
      <c r="N30" s="26" t="str">
        <f t="shared" si="3"/>
        <v>ปกติ</v>
      </c>
      <c r="O30" s="18">
        <f>ฉบับผู้ปกครอง!AS30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49">
        <f>ฉบับนักเรียน!C31</f>
        <v>44107</v>
      </c>
      <c r="E31" s="52" t="str">
        <f>ฉบับนักเรียน!D31</f>
        <v>เด็กหญิงธวัลรัตน์  ปู่จันทร์</v>
      </c>
      <c r="F31" s="20" t="str">
        <f>ฉบับนักเรียน!E31</f>
        <v>หญิง</v>
      </c>
      <c r="G31" s="18">
        <f>ฉบับผู้ปกครอง!AF31</f>
        <v>0</v>
      </c>
      <c r="H31" s="26" t="str">
        <f t="shared" si="0"/>
        <v>ปกติ</v>
      </c>
      <c r="I31" s="18">
        <f>ฉบับผู้ปกครอง!AI31</f>
        <v>0</v>
      </c>
      <c r="J31" s="26" t="str">
        <f t="shared" si="1"/>
        <v>ปกติ</v>
      </c>
      <c r="K31" s="18">
        <f>ฉบับผู้ปกครอง!AM31</f>
        <v>0</v>
      </c>
      <c r="L31" s="26" t="str">
        <f t="shared" si="2"/>
        <v>ปกติ</v>
      </c>
      <c r="M31" s="18">
        <f>ฉบับผู้ปกครอง!AQ31</f>
        <v>0</v>
      </c>
      <c r="N31" s="26" t="str">
        <f t="shared" si="3"/>
        <v>ปกติ</v>
      </c>
      <c r="O31" s="18">
        <f>ฉบับผู้ปกครอง!AS31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49">
        <f>ฉบับนักเรียน!C32</f>
        <v>44192</v>
      </c>
      <c r="E32" s="52" t="str">
        <f>ฉบับนักเรียน!D32</f>
        <v>นางสาวณัฐวรรณ  เพชรสิทธิ์</v>
      </c>
      <c r="F32" s="20" t="str">
        <f>ฉบับนักเรียน!E32</f>
        <v>หญิง</v>
      </c>
      <c r="G32" s="18">
        <f>ฉบับผู้ปกครอง!AF32</f>
        <v>0</v>
      </c>
      <c r="H32" s="26" t="str">
        <f t="shared" si="0"/>
        <v>ปกติ</v>
      </c>
      <c r="I32" s="18">
        <f>ฉบับผู้ปกครอง!AI32</f>
        <v>0</v>
      </c>
      <c r="J32" s="26" t="str">
        <f t="shared" si="1"/>
        <v>ปกติ</v>
      </c>
      <c r="K32" s="18">
        <f>ฉบับผู้ปกครอง!AM32</f>
        <v>0</v>
      </c>
      <c r="L32" s="26" t="str">
        <f t="shared" si="2"/>
        <v>ปกติ</v>
      </c>
      <c r="M32" s="18">
        <f>ฉบับผู้ปกครอง!AQ32</f>
        <v>0</v>
      </c>
      <c r="N32" s="26" t="str">
        <f t="shared" si="3"/>
        <v>ปกติ</v>
      </c>
      <c r="O32" s="18">
        <f>ฉบับผู้ปกครอง!AS32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49">
        <f>ฉบับนักเรียน!C33</f>
        <v>44257</v>
      </c>
      <c r="E33" s="52" t="str">
        <f>ฉบับนักเรียน!D33</f>
        <v>เด็กหญิงหนึ่งฤทัย  ม่วงอ่อน</v>
      </c>
      <c r="F33" s="20" t="str">
        <f>ฉบับนักเรียน!E33</f>
        <v>หญิง</v>
      </c>
      <c r="G33" s="18">
        <f>ฉบับผู้ปกครอง!AF33</f>
        <v>0</v>
      </c>
      <c r="H33" s="26" t="str">
        <f t="shared" si="0"/>
        <v>ปกติ</v>
      </c>
      <c r="I33" s="18">
        <f>ฉบับผู้ปกครอง!AI33</f>
        <v>0</v>
      </c>
      <c r="J33" s="26" t="str">
        <f t="shared" si="1"/>
        <v>ปกติ</v>
      </c>
      <c r="K33" s="18">
        <f>ฉบับผู้ปกครอง!AM33</f>
        <v>0</v>
      </c>
      <c r="L33" s="26" t="str">
        <f t="shared" si="2"/>
        <v>ปกติ</v>
      </c>
      <c r="M33" s="18">
        <f>ฉบับผู้ปกครอง!AQ33</f>
        <v>0</v>
      </c>
      <c r="N33" s="26" t="str">
        <f t="shared" si="3"/>
        <v>ปกติ</v>
      </c>
      <c r="O33" s="18">
        <f>ฉบับผู้ปกครอง!AS33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49">
        <f>ฉบับนักเรียน!C34</f>
        <v>44344</v>
      </c>
      <c r="E34" s="52" t="str">
        <f>ฉบับนักเรียน!D34</f>
        <v>เด็กหญิงภัทรวดี  ธวัชธาตรี</v>
      </c>
      <c r="F34" s="20" t="str">
        <f>ฉบับนักเรียน!E34</f>
        <v>หญิง</v>
      </c>
      <c r="G34" s="18">
        <f>ฉบับผู้ปกครอง!AF34</f>
        <v>0</v>
      </c>
      <c r="H34" s="26" t="str">
        <f t="shared" si="0"/>
        <v>ปกติ</v>
      </c>
      <c r="I34" s="18">
        <f>ฉบับผู้ปกครอง!AI34</f>
        <v>0</v>
      </c>
      <c r="J34" s="26" t="str">
        <f t="shared" si="1"/>
        <v>ปกติ</v>
      </c>
      <c r="K34" s="18">
        <f>ฉบับผู้ปกครอง!AM34</f>
        <v>0</v>
      </c>
      <c r="L34" s="26" t="str">
        <f t="shared" si="2"/>
        <v>ปกติ</v>
      </c>
      <c r="M34" s="18">
        <f>ฉบับผู้ปกครอง!AQ34</f>
        <v>0</v>
      </c>
      <c r="N34" s="26" t="str">
        <f t="shared" si="3"/>
        <v>ปกติ</v>
      </c>
      <c r="O34" s="18">
        <f>ฉบับผู้ปกครอง!AS34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49">
        <f>ฉบับนักเรียน!C35</f>
        <v>44379</v>
      </c>
      <c r="E35" s="52" t="str">
        <f>ฉบับนักเรียน!D35</f>
        <v>นางสาวตรีชฎา  สุทธิ์สถาน</v>
      </c>
      <c r="F35" s="20" t="str">
        <f>ฉบับนักเรียน!E35</f>
        <v>หญิง</v>
      </c>
      <c r="G35" s="18">
        <f>ฉบับผู้ปกครอง!AF35</f>
        <v>0</v>
      </c>
      <c r="H35" s="26" t="str">
        <f t="shared" si="0"/>
        <v>ปกติ</v>
      </c>
      <c r="I35" s="18">
        <f>ฉบับผู้ปกครอง!AI35</f>
        <v>0</v>
      </c>
      <c r="J35" s="26" t="str">
        <f t="shared" si="1"/>
        <v>ปกติ</v>
      </c>
      <c r="K35" s="18">
        <f>ฉบับผู้ปกครอง!AM35</f>
        <v>0</v>
      </c>
      <c r="L35" s="26" t="str">
        <f t="shared" si="2"/>
        <v>ปกติ</v>
      </c>
      <c r="M35" s="18">
        <f>ฉบับผู้ปกครอง!AQ35</f>
        <v>0</v>
      </c>
      <c r="N35" s="26" t="str">
        <f t="shared" si="3"/>
        <v>ปกติ</v>
      </c>
      <c r="O35" s="18">
        <f>ฉบับผู้ปกครอง!AS35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49">
        <f>ฉบับนักเรียน!C36</f>
        <v>44477</v>
      </c>
      <c r="E36" s="52" t="str">
        <f>ฉบับนักเรียน!D36</f>
        <v>นางสาวมนปรียา  บัวมาตร</v>
      </c>
      <c r="F36" s="20" t="str">
        <f>ฉบับนักเรียน!E36</f>
        <v>หญิง</v>
      </c>
      <c r="G36" s="18">
        <f>ฉบับผู้ปกครอง!AF36</f>
        <v>0</v>
      </c>
      <c r="H36" s="26" t="str">
        <f t="shared" si="0"/>
        <v>ปกติ</v>
      </c>
      <c r="I36" s="18">
        <f>ฉบับผู้ปกครอง!AI36</f>
        <v>0</v>
      </c>
      <c r="J36" s="26" t="str">
        <f t="shared" si="1"/>
        <v>ปกติ</v>
      </c>
      <c r="K36" s="18">
        <f>ฉบับผู้ปกครอง!AM36</f>
        <v>0</v>
      </c>
      <c r="L36" s="26" t="str">
        <f t="shared" si="2"/>
        <v>ปกติ</v>
      </c>
      <c r="M36" s="18">
        <f>ฉบับผู้ปกครอง!AQ36</f>
        <v>0</v>
      </c>
      <c r="N36" s="26" t="str">
        <f t="shared" si="3"/>
        <v>ปกติ</v>
      </c>
      <c r="O36" s="18">
        <f>ฉบับผู้ปกครอง!AS36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49">
        <f>ฉบับนักเรียน!C37</f>
        <v>46213</v>
      </c>
      <c r="E37" s="52" t="str">
        <f>ฉบับนักเรียน!D37</f>
        <v>นางสาวชมพูนุท  กริดโสภี</v>
      </c>
      <c r="F37" s="20" t="str">
        <f>ฉบับนักเรียน!E37</f>
        <v>หญิง</v>
      </c>
      <c r="G37" s="18">
        <f>ฉบับผู้ปกครอง!AF37</f>
        <v>0</v>
      </c>
      <c r="H37" s="26" t="str">
        <f t="shared" si="0"/>
        <v>ปกติ</v>
      </c>
      <c r="I37" s="18">
        <f>ฉบับผู้ปกครอง!AI37</f>
        <v>0</v>
      </c>
      <c r="J37" s="26" t="str">
        <f t="shared" si="1"/>
        <v>ปกติ</v>
      </c>
      <c r="K37" s="18">
        <f>ฉบับผู้ปกครอง!AM37</f>
        <v>0</v>
      </c>
      <c r="L37" s="26" t="str">
        <f t="shared" si="2"/>
        <v>ปกติ</v>
      </c>
      <c r="M37" s="18">
        <f>ฉบับผู้ปกครอง!AQ37</f>
        <v>0</v>
      </c>
      <c r="N37" s="26" t="str">
        <f t="shared" si="3"/>
        <v>ปกติ</v>
      </c>
      <c r="O37" s="18">
        <f>ฉบับผู้ปกครอง!AS37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49">
        <f>ฉบับนักเรียน!C38</f>
        <v>46215</v>
      </c>
      <c r="E38" s="52" t="str">
        <f>ฉบับนักเรียน!D38</f>
        <v>เด็กหญิงศรัญญ่า  เป็นขลุ่ย</v>
      </c>
      <c r="F38" s="20" t="str">
        <f>ฉบับนักเรียน!E38</f>
        <v>หญิง</v>
      </c>
      <c r="G38" s="18">
        <f>ฉบับผู้ปกครอง!AF38</f>
        <v>0</v>
      </c>
      <c r="H38" s="26" t="str">
        <f t="shared" si="0"/>
        <v>ปกติ</v>
      </c>
      <c r="I38" s="18">
        <f>ฉบับผู้ปกครอง!AI38</f>
        <v>0</v>
      </c>
      <c r="J38" s="26" t="str">
        <f t="shared" si="1"/>
        <v>ปกติ</v>
      </c>
      <c r="K38" s="18">
        <f>ฉบับผู้ปกครอง!AM38</f>
        <v>0</v>
      </c>
      <c r="L38" s="26" t="str">
        <f t="shared" si="2"/>
        <v>ปกติ</v>
      </c>
      <c r="M38" s="18">
        <f>ฉบับผู้ปกครอง!AQ38</f>
        <v>0</v>
      </c>
      <c r="N38" s="26" t="str">
        <f t="shared" si="3"/>
        <v>ปกติ</v>
      </c>
      <c r="O38" s="18">
        <f>ฉบับผู้ปกครอง!AS38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49">
        <f>ฉบับนักเรียน!C39</f>
        <v>46216</v>
      </c>
      <c r="E39" s="52" t="str">
        <f>ฉบับนักเรียน!D39</f>
        <v>นางสาวอารียา  ภิสิทธิ์ธี</v>
      </c>
      <c r="F39" s="20" t="str">
        <f>ฉบับนักเรียน!E39</f>
        <v>หญิง</v>
      </c>
      <c r="G39" s="18">
        <f>ฉบับผู้ปกครอง!AF39</f>
        <v>0</v>
      </c>
      <c r="H39" s="26" t="str">
        <f t="shared" si="0"/>
        <v>ปกติ</v>
      </c>
      <c r="I39" s="18">
        <f>ฉบับผู้ปกครอง!AI39</f>
        <v>0</v>
      </c>
      <c r="J39" s="26" t="str">
        <f t="shared" si="1"/>
        <v>ปกติ</v>
      </c>
      <c r="K39" s="18">
        <f>ฉบับผู้ปกครอง!AM39</f>
        <v>0</v>
      </c>
      <c r="L39" s="26" t="str">
        <f t="shared" si="2"/>
        <v>ปกติ</v>
      </c>
      <c r="M39" s="18">
        <f>ฉบับผู้ปกครอง!AQ39</f>
        <v>0</v>
      </c>
      <c r="N39" s="26" t="str">
        <f t="shared" si="3"/>
        <v>ปกติ</v>
      </c>
      <c r="O39" s="18">
        <f>ฉบับผู้ปกครอง!AS39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0"/>
      <c r="G40" s="18"/>
      <c r="H40" s="26"/>
      <c r="I40" s="18"/>
      <c r="J40" s="26"/>
      <c r="K40" s="18"/>
      <c r="L40" s="26"/>
      <c r="M40" s="18"/>
      <c r="N40" s="26"/>
      <c r="O40" s="18"/>
      <c r="P40" s="26"/>
      <c r="Q40" s="18"/>
      <c r="R40" s="18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9.5" customHeight="1" x14ac:dyDescent="0.6">
      <c r="A41" s="40"/>
      <c r="B41" s="20" t="s">
        <v>48</v>
      </c>
      <c r="C41" s="44"/>
      <c r="D41" s="49"/>
      <c r="E41" s="52"/>
      <c r="F41" s="20"/>
      <c r="G41" s="18"/>
      <c r="H41" s="26"/>
      <c r="I41" s="18"/>
      <c r="J41" s="26"/>
      <c r="K41" s="18"/>
      <c r="L41" s="26"/>
      <c r="M41" s="18"/>
      <c r="N41" s="26"/>
      <c r="O41" s="18"/>
      <c r="P41" s="26"/>
      <c r="Q41" s="18"/>
      <c r="R41" s="18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9.5" customHeight="1" x14ac:dyDescent="0.6">
      <c r="A42" s="40"/>
      <c r="B42" s="20" t="s">
        <v>49</v>
      </c>
      <c r="C42" s="44"/>
      <c r="D42" s="49"/>
      <c r="E42" s="52"/>
      <c r="F42" s="20"/>
      <c r="G42" s="18"/>
      <c r="H42" s="26"/>
      <c r="I42" s="18"/>
      <c r="J42" s="26"/>
      <c r="K42" s="18"/>
      <c r="L42" s="26"/>
      <c r="M42" s="18"/>
      <c r="N42" s="26"/>
      <c r="O42" s="18"/>
      <c r="P42" s="26"/>
      <c r="Q42" s="18"/>
      <c r="R42" s="18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9.5" customHeight="1" x14ac:dyDescent="0.6">
      <c r="A43" s="40"/>
      <c r="B43" s="20" t="s">
        <v>50</v>
      </c>
      <c r="C43" s="44"/>
      <c r="D43" s="49"/>
      <c r="E43" s="52"/>
      <c r="F43" s="20"/>
      <c r="G43" s="18"/>
      <c r="H43" s="26"/>
      <c r="I43" s="18"/>
      <c r="J43" s="26"/>
      <c r="K43" s="18"/>
      <c r="L43" s="26"/>
      <c r="M43" s="18"/>
      <c r="N43" s="26"/>
      <c r="O43" s="18"/>
      <c r="P43" s="26"/>
      <c r="Q43" s="18"/>
      <c r="R43" s="18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9.5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equal2!E57</f>
        <v>นายทองจันทร์ เติมจิตร</v>
      </c>
      <c r="F57" s="40"/>
      <c r="G57" s="40"/>
      <c r="H57" s="40"/>
      <c r="I57" s="40"/>
      <c r="J57" s="40"/>
      <c r="K57" s="40"/>
      <c r="L57" s="40"/>
      <c r="M57" s="40"/>
      <c r="N57" s="87" t="str">
        <f>equal2!N57</f>
        <v>นางสาวสุวิมล ประดับสุข</v>
      </c>
      <c r="O57" s="88"/>
      <c r="P57" s="88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89" t="s">
        <v>63</v>
      </c>
      <c r="O58" s="88"/>
      <c r="P58" s="88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4" workbookViewId="0">
      <selection activeCell="C40" sqref="C40:S43"/>
    </sheetView>
  </sheetViews>
  <sheetFormatPr defaultColWidth="10.08203125" defaultRowHeight="15" customHeight="1" x14ac:dyDescent="0.6"/>
  <cols>
    <col min="1" max="1" width="6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4.5" style="46" hidden="1" customWidth="1"/>
    <col min="8" max="8" width="13.58203125" style="46" customWidth="1"/>
    <col min="9" max="9" width="4.4140625" style="46" hidden="1" customWidth="1"/>
    <col min="10" max="10" width="14.4140625" style="46" customWidth="1"/>
    <col min="11" max="11" width="4.4140625" style="46" hidden="1" customWidth="1"/>
    <col min="12" max="12" width="13.58203125" style="46" customWidth="1"/>
    <col min="13" max="13" width="4.4140625" style="46" hidden="1" customWidth="1"/>
    <col min="14" max="14" width="13.58203125" style="46" customWidth="1"/>
    <col min="15" max="15" width="4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7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" customHeight="1" x14ac:dyDescent="0.6">
      <c r="A2" s="40"/>
      <c r="B2" s="90" t="s">
        <v>0</v>
      </c>
      <c r="C2" s="91"/>
      <c r="D2" s="91"/>
      <c r="E2" s="91"/>
      <c r="F2" s="92"/>
      <c r="G2" s="55"/>
      <c r="H2" s="100" t="s">
        <v>84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" customHeight="1" x14ac:dyDescent="0.6">
      <c r="A3" s="40"/>
      <c r="B3" s="90" t="str">
        <f>ฉบับนักเรียน!A3</f>
        <v>นายทองจันทร์ เติมจิตร  นางสาวสุวิมล ประดับสุข</v>
      </c>
      <c r="C3" s="91"/>
      <c r="D3" s="91"/>
      <c r="E3" s="91"/>
      <c r="F3" s="92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" customHeight="1" x14ac:dyDescent="0.7">
      <c r="A5" s="51"/>
      <c r="B5" s="20" t="s">
        <v>66</v>
      </c>
      <c r="C5" s="44" t="str">
        <f>ฉบับครู!B5</f>
        <v>4/5</v>
      </c>
      <c r="D5" s="49">
        <f>ฉบับนักเรียน!C5</f>
        <v>43723</v>
      </c>
      <c r="E5" s="52" t="str">
        <f>ฉบับนักเรียน!D5</f>
        <v>นายธันวา  กิ่งแก้ว</v>
      </c>
      <c r="F5" s="26" t="str">
        <f>ฉบับนักเรียน!E5</f>
        <v>ชาย</v>
      </c>
      <c r="G5" s="26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26">
        <f>ฉบับนักเรียน!AM5</f>
        <v>0</v>
      </c>
      <c r="L5" s="26" t="str">
        <f t="shared" ref="L5:L42" si="2">IF(K5&lt;5,"ปกติ",IF(K5&lt;7,"เสี่ยง","มีปัญหา"))</f>
        <v>ปกติ</v>
      </c>
      <c r="M5" s="26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IF(R5&lt;16,"ปกติ",IF(R5&lt;20,"เสี่ยง","มีปัญหา"))</f>
        <v>ปกติ</v>
      </c>
      <c r="T5" s="51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8" customHeight="1" x14ac:dyDescent="0.7">
      <c r="A6" s="51"/>
      <c r="B6" s="20" t="s">
        <v>13</v>
      </c>
      <c r="C6" s="44" t="str">
        <f>ฉบับครู!B6</f>
        <v>4/5</v>
      </c>
      <c r="D6" s="49">
        <f>ฉบับนักเรียน!C6</f>
        <v>43818</v>
      </c>
      <c r="E6" s="52" t="str">
        <f>ฉบับนักเรียน!D6</f>
        <v>นายวิษณุลักษณ์  วงษ์อามาตย์</v>
      </c>
      <c r="F6" s="26" t="str">
        <f>ฉบับนักเรียน!E6</f>
        <v>ชาย</v>
      </c>
      <c r="G6" s="26">
        <f>ฉบับนักเรียน!AF6</f>
        <v>0</v>
      </c>
      <c r="H6" s="26" t="str">
        <f t="shared" si="0"/>
        <v>ปกติ</v>
      </c>
      <c r="I6" s="26">
        <f>ฉบับนักเรียน!AI6</f>
        <v>0</v>
      </c>
      <c r="J6" s="26" t="str">
        <f t="shared" si="1"/>
        <v>ปกติ</v>
      </c>
      <c r="K6" s="26">
        <f>ฉบับนักเรียน!AM6</f>
        <v>0</v>
      </c>
      <c r="L6" s="26" t="str">
        <f t="shared" si="2"/>
        <v>ปกติ</v>
      </c>
      <c r="M6" s="26">
        <f>ฉบับนักเรียน!AQ6</f>
        <v>0</v>
      </c>
      <c r="N6" s="26" t="str">
        <f t="shared" si="3"/>
        <v>ปกติ</v>
      </c>
      <c r="O6" s="27">
        <f>ฉบับนักเรียน!AS6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8" customHeight="1" x14ac:dyDescent="0.7">
      <c r="A7" s="51"/>
      <c r="B7" s="20" t="s">
        <v>14</v>
      </c>
      <c r="C7" s="44" t="str">
        <f>ฉบับครู!B7</f>
        <v>4/5</v>
      </c>
      <c r="D7" s="49">
        <f>ฉบับนักเรียน!C7</f>
        <v>43981</v>
      </c>
      <c r="E7" s="52" t="str">
        <f>ฉบับนักเรียน!D7</f>
        <v>นายพัทธนันท์  สกุลกำจรกิจ</v>
      </c>
      <c r="F7" s="26" t="str">
        <f>ฉบับนักเรียน!E7</f>
        <v>ชาย</v>
      </c>
      <c r="G7" s="26">
        <f>ฉบับนักเรียน!AF7</f>
        <v>0</v>
      </c>
      <c r="H7" s="26" t="str">
        <f t="shared" si="0"/>
        <v>ปกติ</v>
      </c>
      <c r="I7" s="26">
        <f>ฉบับนักเรียน!AI7</f>
        <v>0</v>
      </c>
      <c r="J7" s="26" t="str">
        <f t="shared" si="1"/>
        <v>ปกติ</v>
      </c>
      <c r="K7" s="26">
        <f>ฉบับนักเรียน!AM7</f>
        <v>0</v>
      </c>
      <c r="L7" s="26" t="str">
        <f t="shared" si="2"/>
        <v>ปกติ</v>
      </c>
      <c r="M7" s="26">
        <f>ฉบับนักเรียน!AQ7</f>
        <v>0</v>
      </c>
      <c r="N7" s="26" t="str">
        <f t="shared" si="3"/>
        <v>ปกติ</v>
      </c>
      <c r="O7" s="26">
        <f>ฉบับนักเรียน!AS7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8" customHeight="1" x14ac:dyDescent="0.7">
      <c r="A8" s="51"/>
      <c r="B8" s="20" t="s">
        <v>15</v>
      </c>
      <c r="C8" s="44" t="str">
        <f>ฉบับครู!B8</f>
        <v>4/5</v>
      </c>
      <c r="D8" s="49">
        <f>ฉบับนักเรียน!C8</f>
        <v>44003</v>
      </c>
      <c r="E8" s="52" t="str">
        <f>ฉบับนักเรียน!D8</f>
        <v>นายกฤศณัฎฐ์  ประยูรโยธิน</v>
      </c>
      <c r="F8" s="26" t="str">
        <f>ฉบับนักเรียน!E8</f>
        <v>ชาย</v>
      </c>
      <c r="G8" s="26">
        <f>ฉบับนักเรียน!AF8</f>
        <v>0</v>
      </c>
      <c r="H8" s="26" t="str">
        <f t="shared" si="0"/>
        <v>ปกติ</v>
      </c>
      <c r="I8" s="26">
        <f>ฉบับนักเรียน!AI8</f>
        <v>0</v>
      </c>
      <c r="J8" s="26" t="str">
        <f t="shared" si="1"/>
        <v>ปกติ</v>
      </c>
      <c r="K8" s="26">
        <f>ฉบับนักเรียน!AM8</f>
        <v>0</v>
      </c>
      <c r="L8" s="26" t="str">
        <f t="shared" si="2"/>
        <v>ปกติ</v>
      </c>
      <c r="M8" s="26">
        <f>ฉบับนักเรียน!AQ8</f>
        <v>0</v>
      </c>
      <c r="N8" s="26" t="str">
        <f t="shared" si="3"/>
        <v>ปกติ</v>
      </c>
      <c r="O8" s="26">
        <f>ฉบับนักเรียน!AS8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8" customHeight="1" x14ac:dyDescent="0.7">
      <c r="A9" s="51"/>
      <c r="B9" s="20" t="s">
        <v>16</v>
      </c>
      <c r="C9" s="44" t="str">
        <f>ฉบับครู!B9</f>
        <v>4/5</v>
      </c>
      <c r="D9" s="49">
        <f>ฉบับนักเรียน!C9</f>
        <v>44093</v>
      </c>
      <c r="E9" s="52" t="str">
        <f>ฉบับนักเรียน!D9</f>
        <v>นายภูวดล  คำอุด</v>
      </c>
      <c r="F9" s="26" t="str">
        <f>ฉบับนักเรียน!E9</f>
        <v>ชาย</v>
      </c>
      <c r="G9" s="26">
        <f>ฉบับนักเรียน!AF9</f>
        <v>0</v>
      </c>
      <c r="H9" s="26" t="str">
        <f t="shared" si="0"/>
        <v>ปกติ</v>
      </c>
      <c r="I9" s="26">
        <f>ฉบับนักเรียน!AI9</f>
        <v>0</v>
      </c>
      <c r="J9" s="26" t="str">
        <f t="shared" si="1"/>
        <v>ปกติ</v>
      </c>
      <c r="K9" s="26">
        <f>ฉบับนักเรียน!AM9</f>
        <v>0</v>
      </c>
      <c r="L9" s="26" t="str">
        <f t="shared" si="2"/>
        <v>ปกติ</v>
      </c>
      <c r="M9" s="26">
        <f>ฉบับนักเรียน!AQ9</f>
        <v>0</v>
      </c>
      <c r="N9" s="26" t="str">
        <f t="shared" si="3"/>
        <v>ปกติ</v>
      </c>
      <c r="O9" s="27">
        <f>ฉบับนักเรียน!AS9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8" customHeight="1" x14ac:dyDescent="0.7">
      <c r="A10" s="51"/>
      <c r="B10" s="20" t="s">
        <v>17</v>
      </c>
      <c r="C10" s="44" t="str">
        <f>ฉบับครู!B10</f>
        <v>4/5</v>
      </c>
      <c r="D10" s="49">
        <f>ฉบับนักเรียน!C10</f>
        <v>44128</v>
      </c>
      <c r="E10" s="52" t="str">
        <f>ฉบับนักเรียน!D10</f>
        <v>นายชานนท์  พรมงาม</v>
      </c>
      <c r="F10" s="26" t="str">
        <f>ฉบับนักเรียน!E10</f>
        <v>ชาย</v>
      </c>
      <c r="G10" s="26">
        <f>ฉบับนักเรียน!AF10</f>
        <v>0</v>
      </c>
      <c r="H10" s="26" t="str">
        <f t="shared" si="0"/>
        <v>ปกติ</v>
      </c>
      <c r="I10" s="26">
        <f>ฉบับนักเรียน!AI10</f>
        <v>0</v>
      </c>
      <c r="J10" s="26" t="str">
        <f t="shared" si="1"/>
        <v>ปกติ</v>
      </c>
      <c r="K10" s="26">
        <f>ฉบับนักเรียน!AM10</f>
        <v>0</v>
      </c>
      <c r="L10" s="26" t="str">
        <f t="shared" si="2"/>
        <v>ปกติ</v>
      </c>
      <c r="M10" s="26">
        <f>ฉบับนักเรียน!AQ10</f>
        <v>0</v>
      </c>
      <c r="N10" s="26" t="str">
        <f t="shared" si="3"/>
        <v>ปกติ</v>
      </c>
      <c r="O10" s="26">
        <f>ฉบับนักเรียน!AS10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8" customHeight="1" x14ac:dyDescent="0.7">
      <c r="A11" s="51"/>
      <c r="B11" s="20" t="s">
        <v>18</v>
      </c>
      <c r="C11" s="44" t="str">
        <f>ฉบับครู!B11</f>
        <v>4/5</v>
      </c>
      <c r="D11" s="49">
        <f>ฉบับนักเรียน!C11</f>
        <v>44132</v>
      </c>
      <c r="E11" s="52" t="str">
        <f>ฉบับนักเรียน!D11</f>
        <v>นายทศทิศ  ถิธี</v>
      </c>
      <c r="F11" s="26" t="str">
        <f>ฉบับนักเรียน!E11</f>
        <v>ชาย</v>
      </c>
      <c r="G11" s="26">
        <f>ฉบับนักเรียน!AF11</f>
        <v>0</v>
      </c>
      <c r="H11" s="26" t="str">
        <f t="shared" si="0"/>
        <v>ปกติ</v>
      </c>
      <c r="I11" s="26">
        <f>ฉบับนักเรียน!AI11</f>
        <v>0</v>
      </c>
      <c r="J11" s="26" t="str">
        <f t="shared" si="1"/>
        <v>ปกติ</v>
      </c>
      <c r="K11" s="26">
        <f>ฉบับนักเรียน!AM11</f>
        <v>0</v>
      </c>
      <c r="L11" s="26" t="str">
        <f t="shared" si="2"/>
        <v>ปกติ</v>
      </c>
      <c r="M11" s="26">
        <f>ฉบับนักเรียน!AQ11</f>
        <v>0</v>
      </c>
      <c r="N11" s="26" t="str">
        <f t="shared" si="3"/>
        <v>ปกติ</v>
      </c>
      <c r="O11" s="26">
        <f>ฉบับนักเรียน!AS11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8" customHeight="1" x14ac:dyDescent="0.7">
      <c r="A12" s="51"/>
      <c r="B12" s="20" t="s">
        <v>19</v>
      </c>
      <c r="C12" s="44" t="str">
        <f>ฉบับครู!B12</f>
        <v>4/5</v>
      </c>
      <c r="D12" s="49">
        <f>ฉบับนักเรียน!C12</f>
        <v>44143</v>
      </c>
      <c r="E12" s="52" t="str">
        <f>ฉบับนักเรียน!D12</f>
        <v>นายสิรวิชญ์  ทวีสาน</v>
      </c>
      <c r="F12" s="26" t="str">
        <f>ฉบับนักเรียน!E12</f>
        <v>ชาย</v>
      </c>
      <c r="G12" s="26">
        <f>ฉบับนักเรียน!AF12</f>
        <v>0</v>
      </c>
      <c r="H12" s="26" t="str">
        <f t="shared" si="0"/>
        <v>ปกติ</v>
      </c>
      <c r="I12" s="26">
        <f>ฉบับนักเรียน!AI12</f>
        <v>0</v>
      </c>
      <c r="J12" s="26" t="str">
        <f t="shared" si="1"/>
        <v>ปกติ</v>
      </c>
      <c r="K12" s="26">
        <f>ฉบับนักเรียน!AM12</f>
        <v>0</v>
      </c>
      <c r="L12" s="26" t="str">
        <f t="shared" si="2"/>
        <v>ปกติ</v>
      </c>
      <c r="M12" s="26">
        <f>ฉบับนักเรียน!AQ12</f>
        <v>0</v>
      </c>
      <c r="N12" s="26" t="str">
        <f t="shared" si="3"/>
        <v>ปกติ</v>
      </c>
      <c r="O12" s="26">
        <f>ฉบับนักเรียน!AS12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7">
      <c r="A13" s="51"/>
      <c r="B13" s="20" t="s">
        <v>20</v>
      </c>
      <c r="C13" s="44" t="str">
        <f>ฉบับครู!B13</f>
        <v>4/5</v>
      </c>
      <c r="D13" s="49">
        <f>ฉบับนักเรียน!C13</f>
        <v>44170</v>
      </c>
      <c r="E13" s="52" t="str">
        <f>ฉบับนักเรียน!D13</f>
        <v>นายฐิติวิชญ์  ปูกา</v>
      </c>
      <c r="F13" s="26" t="str">
        <f>ฉบับนักเรียน!E13</f>
        <v>ชาย</v>
      </c>
      <c r="G13" s="26">
        <f>ฉบับนักเรียน!AF13</f>
        <v>0</v>
      </c>
      <c r="H13" s="26" t="str">
        <f t="shared" si="0"/>
        <v>ปกติ</v>
      </c>
      <c r="I13" s="26">
        <f>ฉบับนักเรียน!AI13</f>
        <v>0</v>
      </c>
      <c r="J13" s="26" t="str">
        <f t="shared" si="1"/>
        <v>ปกติ</v>
      </c>
      <c r="K13" s="26">
        <f>ฉบับนักเรียน!AM13</f>
        <v>0</v>
      </c>
      <c r="L13" s="26" t="str">
        <f t="shared" si="2"/>
        <v>ปกติ</v>
      </c>
      <c r="M13" s="26">
        <f>ฉบับนักเรียน!AQ13</f>
        <v>0</v>
      </c>
      <c r="N13" s="26" t="str">
        <f t="shared" si="3"/>
        <v>ปกติ</v>
      </c>
      <c r="O13" s="26">
        <f>ฉบับนักเรียน!AS13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7">
      <c r="A14" s="51"/>
      <c r="B14" s="20" t="s">
        <v>21</v>
      </c>
      <c r="C14" s="44" t="str">
        <f>ฉบับครู!B14</f>
        <v>4/5</v>
      </c>
      <c r="D14" s="49">
        <f>ฉบับนักเรียน!C14</f>
        <v>44215</v>
      </c>
      <c r="E14" s="52" t="str">
        <f>ฉบับนักเรียน!D14</f>
        <v>นายกาณต์นิธิ  เกษมณี</v>
      </c>
      <c r="F14" s="26" t="str">
        <f>ฉบับนักเรียน!E14</f>
        <v>ชาย</v>
      </c>
      <c r="G14" s="26">
        <f>ฉบับนักเรียน!AF14</f>
        <v>0</v>
      </c>
      <c r="H14" s="26" t="str">
        <f t="shared" si="0"/>
        <v>ปกติ</v>
      </c>
      <c r="I14" s="26">
        <f>ฉบับนักเรียน!AI14</f>
        <v>0</v>
      </c>
      <c r="J14" s="26" t="str">
        <f t="shared" si="1"/>
        <v>ปกติ</v>
      </c>
      <c r="K14" s="26">
        <f>ฉบับนักเรียน!AM14</f>
        <v>0</v>
      </c>
      <c r="L14" s="26" t="str">
        <f t="shared" si="2"/>
        <v>ปกติ</v>
      </c>
      <c r="M14" s="26">
        <f>ฉบับนักเรียน!AQ14</f>
        <v>0</v>
      </c>
      <c r="N14" s="26" t="str">
        <f t="shared" si="3"/>
        <v>ปกติ</v>
      </c>
      <c r="O14" s="26">
        <f>ฉบับนักเรียน!AS14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7">
      <c r="A15" s="51"/>
      <c r="B15" s="20" t="s">
        <v>22</v>
      </c>
      <c r="C15" s="44" t="str">
        <f>ฉบับครู!B15</f>
        <v>4/5</v>
      </c>
      <c r="D15" s="49">
        <f>ฉบับนักเรียน!C15</f>
        <v>44218</v>
      </c>
      <c r="E15" s="52" t="str">
        <f>ฉบับนักเรียน!D15</f>
        <v>นายเสฏฐวุฒิ  แก้วชู</v>
      </c>
      <c r="F15" s="26" t="str">
        <f>ฉบับนักเรียน!E15</f>
        <v>ชาย</v>
      </c>
      <c r="G15" s="26">
        <f>ฉบับนักเรียน!AF15</f>
        <v>0</v>
      </c>
      <c r="H15" s="26" t="str">
        <f t="shared" si="0"/>
        <v>ปกติ</v>
      </c>
      <c r="I15" s="26">
        <f>ฉบับนักเรียน!AI15</f>
        <v>0</v>
      </c>
      <c r="J15" s="26" t="str">
        <f t="shared" si="1"/>
        <v>ปกติ</v>
      </c>
      <c r="K15" s="26">
        <f>ฉบับนักเรียน!AM15</f>
        <v>0</v>
      </c>
      <c r="L15" s="26" t="str">
        <f t="shared" si="2"/>
        <v>ปกติ</v>
      </c>
      <c r="M15" s="26">
        <f>ฉบับนักเรียน!AQ15</f>
        <v>0</v>
      </c>
      <c r="N15" s="26" t="str">
        <f t="shared" si="3"/>
        <v>ปกติ</v>
      </c>
      <c r="O15" s="26">
        <f>ฉบับนักเรียน!AS15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7">
      <c r="A16" s="51"/>
      <c r="B16" s="20" t="s">
        <v>23</v>
      </c>
      <c r="C16" s="44" t="str">
        <f>ฉบับครู!B16</f>
        <v>4/5</v>
      </c>
      <c r="D16" s="49">
        <f>ฉบับนักเรียน!C16</f>
        <v>44361</v>
      </c>
      <c r="E16" s="52" t="str">
        <f>ฉบับนักเรียน!D16</f>
        <v>เด็กชายพีรวุฒิ  สุขะ</v>
      </c>
      <c r="F16" s="26" t="str">
        <f>ฉบับนักเรียน!E16</f>
        <v>ชาย</v>
      </c>
      <c r="G16" s="26">
        <f>ฉบับนักเรียน!AF16</f>
        <v>0</v>
      </c>
      <c r="H16" s="26" t="str">
        <f t="shared" si="0"/>
        <v>ปกติ</v>
      </c>
      <c r="I16" s="26">
        <f>ฉบับนักเรียน!AI16</f>
        <v>0</v>
      </c>
      <c r="J16" s="26" t="str">
        <f t="shared" si="1"/>
        <v>ปกติ</v>
      </c>
      <c r="K16" s="26">
        <f>ฉบับนักเรียน!AM16</f>
        <v>0</v>
      </c>
      <c r="L16" s="26" t="str">
        <f t="shared" si="2"/>
        <v>ปกติ</v>
      </c>
      <c r="M16" s="26">
        <f>ฉบับนักเรียน!AQ16</f>
        <v>0</v>
      </c>
      <c r="N16" s="26" t="str">
        <f t="shared" si="3"/>
        <v>ปกติ</v>
      </c>
      <c r="O16" s="26">
        <f>ฉบับนักเรียน!AS16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7">
      <c r="A17" s="51"/>
      <c r="B17" s="20" t="s">
        <v>24</v>
      </c>
      <c r="C17" s="44" t="str">
        <f>ฉบับครู!B17</f>
        <v>4/5</v>
      </c>
      <c r="D17" s="49">
        <f>ฉบับนักเรียน!C17</f>
        <v>44406</v>
      </c>
      <c r="E17" s="52" t="str">
        <f>ฉบับนักเรียน!D17</f>
        <v>นายพชรพล  โป๊ะจิ๊ด</v>
      </c>
      <c r="F17" s="26" t="str">
        <f>ฉบับนักเรียน!E17</f>
        <v>ชาย</v>
      </c>
      <c r="G17" s="26">
        <f>ฉบับนักเรียน!AF17</f>
        <v>0</v>
      </c>
      <c r="H17" s="26" t="str">
        <f t="shared" si="0"/>
        <v>ปกติ</v>
      </c>
      <c r="I17" s="26">
        <f>ฉบับนักเรียน!AI17</f>
        <v>0</v>
      </c>
      <c r="J17" s="26" t="str">
        <f t="shared" si="1"/>
        <v>ปกติ</v>
      </c>
      <c r="K17" s="26">
        <f>ฉบับนักเรียน!AM17</f>
        <v>0</v>
      </c>
      <c r="L17" s="26" t="str">
        <f t="shared" si="2"/>
        <v>ปกติ</v>
      </c>
      <c r="M17" s="26">
        <f>ฉบับนักเรียน!AQ17</f>
        <v>0</v>
      </c>
      <c r="N17" s="26" t="str">
        <f t="shared" si="3"/>
        <v>ปกติ</v>
      </c>
      <c r="O17" s="27">
        <f>ฉบับนักเรียน!AS17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7">
      <c r="A18" s="51"/>
      <c r="B18" s="20" t="s">
        <v>25</v>
      </c>
      <c r="C18" s="44" t="str">
        <f>ฉบับครู!B18</f>
        <v>4/5</v>
      </c>
      <c r="D18" s="49">
        <f>ฉบับนักเรียน!C18</f>
        <v>44412</v>
      </c>
      <c r="E18" s="52" t="str">
        <f>ฉบับนักเรียน!D18</f>
        <v>นายสรวิศ  ธรรมเจริญ</v>
      </c>
      <c r="F18" s="26" t="str">
        <f>ฉบับนักเรียน!E18</f>
        <v>ชาย</v>
      </c>
      <c r="G18" s="26">
        <f>ฉบับนักเรียน!AF18</f>
        <v>0</v>
      </c>
      <c r="H18" s="26" t="str">
        <f t="shared" si="0"/>
        <v>ปกติ</v>
      </c>
      <c r="I18" s="26">
        <f>ฉบับนักเรียน!AI18</f>
        <v>0</v>
      </c>
      <c r="J18" s="26" t="str">
        <f t="shared" si="1"/>
        <v>ปกติ</v>
      </c>
      <c r="K18" s="26">
        <f>ฉบับนักเรียน!AM18</f>
        <v>0</v>
      </c>
      <c r="L18" s="26" t="str">
        <f t="shared" si="2"/>
        <v>ปกติ</v>
      </c>
      <c r="M18" s="26">
        <f>ฉบับนักเรียน!AQ18</f>
        <v>0</v>
      </c>
      <c r="N18" s="26" t="str">
        <f t="shared" si="3"/>
        <v>ปกติ</v>
      </c>
      <c r="O18" s="26">
        <f>ฉบับนักเรียน!AS18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7">
      <c r="A19" s="51"/>
      <c r="B19" s="20" t="s">
        <v>26</v>
      </c>
      <c r="C19" s="44" t="str">
        <f>ฉบับครู!B19</f>
        <v>4/5</v>
      </c>
      <c r="D19" s="49">
        <f>ฉบับนักเรียน!C19</f>
        <v>44413</v>
      </c>
      <c r="E19" s="52" t="str">
        <f>ฉบับนักเรียน!D19</f>
        <v>นายอเลฮานโดร  ริโก ควินเทโร</v>
      </c>
      <c r="F19" s="26" t="str">
        <f>ฉบับนักเรียน!E19</f>
        <v>ชาย</v>
      </c>
      <c r="G19" s="26">
        <f>ฉบับนักเรียน!AF19</f>
        <v>0</v>
      </c>
      <c r="H19" s="26" t="str">
        <f t="shared" si="0"/>
        <v>ปกติ</v>
      </c>
      <c r="I19" s="26">
        <f>ฉบับนักเรียน!AI19</f>
        <v>0</v>
      </c>
      <c r="J19" s="26" t="str">
        <f t="shared" si="1"/>
        <v>ปกติ</v>
      </c>
      <c r="K19" s="26">
        <f>ฉบับนักเรียน!AM19</f>
        <v>0</v>
      </c>
      <c r="L19" s="26" t="str">
        <f t="shared" si="2"/>
        <v>ปกติ</v>
      </c>
      <c r="M19" s="26">
        <f>ฉบับนักเรียน!AQ19</f>
        <v>0</v>
      </c>
      <c r="N19" s="26" t="str">
        <f t="shared" si="3"/>
        <v>ปกติ</v>
      </c>
      <c r="O19" s="26">
        <f>ฉบับนักเรียน!AS19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7">
      <c r="A20" s="51"/>
      <c r="B20" s="20" t="s">
        <v>27</v>
      </c>
      <c r="C20" s="44" t="str">
        <f>ฉบับครู!B20</f>
        <v>4/5</v>
      </c>
      <c r="D20" s="49">
        <f>ฉบับนักเรียน!C20</f>
        <v>44445</v>
      </c>
      <c r="E20" s="52" t="str">
        <f>ฉบับนักเรียน!D20</f>
        <v>นายเดชาธร  เหมือนโค้ว</v>
      </c>
      <c r="F20" s="26" t="str">
        <f>ฉบับนักเรียน!E20</f>
        <v>ชาย</v>
      </c>
      <c r="G20" s="26">
        <f>ฉบับนักเรียน!AF20</f>
        <v>0</v>
      </c>
      <c r="H20" s="26" t="str">
        <f t="shared" si="0"/>
        <v>ปกติ</v>
      </c>
      <c r="I20" s="26">
        <f>ฉบับนักเรียน!AI20</f>
        <v>0</v>
      </c>
      <c r="J20" s="26" t="str">
        <f t="shared" si="1"/>
        <v>ปกติ</v>
      </c>
      <c r="K20" s="26">
        <f>ฉบับนักเรียน!AM20</f>
        <v>0</v>
      </c>
      <c r="L20" s="26" t="str">
        <f t="shared" si="2"/>
        <v>ปกติ</v>
      </c>
      <c r="M20" s="26">
        <f>ฉบับนักเรียน!AQ20</f>
        <v>0</v>
      </c>
      <c r="N20" s="26" t="str">
        <f t="shared" si="3"/>
        <v>ปกติ</v>
      </c>
      <c r="O20" s="26">
        <f>ฉบับนักเรียน!AS20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7">
      <c r="A21" s="51"/>
      <c r="B21" s="20" t="s">
        <v>28</v>
      </c>
      <c r="C21" s="44" t="str">
        <f>ฉบับครู!B21</f>
        <v>4/5</v>
      </c>
      <c r="D21" s="49">
        <f>ฉบับนักเรียน!C21</f>
        <v>44450</v>
      </c>
      <c r="E21" s="52" t="str">
        <f>ฉบับนักเรียน!D21</f>
        <v>นายนนทพัธน์  เตียพานิชกิจ</v>
      </c>
      <c r="F21" s="26" t="str">
        <f>ฉบับนักเรียน!E21</f>
        <v>ชาย</v>
      </c>
      <c r="G21" s="26">
        <f>ฉบับนักเรียน!AF21</f>
        <v>0</v>
      </c>
      <c r="H21" s="26" t="str">
        <f t="shared" si="0"/>
        <v>ปกติ</v>
      </c>
      <c r="I21" s="26">
        <f>ฉบับนักเรียน!AI21</f>
        <v>0</v>
      </c>
      <c r="J21" s="26" t="str">
        <f t="shared" si="1"/>
        <v>ปกติ</v>
      </c>
      <c r="K21" s="26">
        <f>ฉบับนักเรียน!AM21</f>
        <v>0</v>
      </c>
      <c r="L21" s="26" t="str">
        <f t="shared" si="2"/>
        <v>ปกติ</v>
      </c>
      <c r="M21" s="26">
        <f>ฉบับนักเรียน!AQ21</f>
        <v>0</v>
      </c>
      <c r="N21" s="26" t="str">
        <f t="shared" si="3"/>
        <v>ปกติ</v>
      </c>
      <c r="O21" s="26">
        <f>ฉบับนักเรียน!AS21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7">
      <c r="A22" s="51"/>
      <c r="B22" s="20" t="s">
        <v>29</v>
      </c>
      <c r="C22" s="44" t="str">
        <f>ฉบับครู!B22</f>
        <v>4/5</v>
      </c>
      <c r="D22" s="49">
        <f>ฉบับนักเรียน!C22</f>
        <v>44452</v>
      </c>
      <c r="E22" s="52" t="str">
        <f>ฉบับนักเรียน!D22</f>
        <v>นายปารมี  บริสุทธิ์บงกช</v>
      </c>
      <c r="F22" s="26" t="str">
        <f>ฉบับนักเรียน!E22</f>
        <v>ชาย</v>
      </c>
      <c r="G22" s="26">
        <f>ฉบับนักเรียน!AF22</f>
        <v>0</v>
      </c>
      <c r="H22" s="26" t="str">
        <f t="shared" si="0"/>
        <v>ปกติ</v>
      </c>
      <c r="I22" s="26">
        <f>ฉบับนักเรียน!AI22</f>
        <v>0</v>
      </c>
      <c r="J22" s="26" t="str">
        <f t="shared" si="1"/>
        <v>ปกติ</v>
      </c>
      <c r="K22" s="26">
        <f>ฉบับนักเรียน!AM22</f>
        <v>0</v>
      </c>
      <c r="L22" s="26" t="str">
        <f t="shared" si="2"/>
        <v>ปกติ</v>
      </c>
      <c r="M22" s="26">
        <f>ฉบับนักเรียน!AQ22</f>
        <v>0</v>
      </c>
      <c r="N22" s="26" t="str">
        <f t="shared" si="3"/>
        <v>ปกติ</v>
      </c>
      <c r="O22" s="26">
        <f>ฉบับนักเรียน!AS22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7">
      <c r="A23" s="51"/>
      <c r="B23" s="20" t="s">
        <v>30</v>
      </c>
      <c r="C23" s="44" t="str">
        <f>ฉบับครู!B23</f>
        <v>4/5</v>
      </c>
      <c r="D23" s="49">
        <f>ฉบับนักเรียน!C23</f>
        <v>44460</v>
      </c>
      <c r="E23" s="52" t="str">
        <f>ฉบับนักเรียน!D23</f>
        <v>นายสิรวิชญ์  สุขประเสริฐ</v>
      </c>
      <c r="F23" s="26" t="str">
        <f>ฉบับนักเรียน!E23</f>
        <v>ชาย</v>
      </c>
      <c r="G23" s="26">
        <f>ฉบับนักเรียน!AF23</f>
        <v>0</v>
      </c>
      <c r="H23" s="26" t="str">
        <f t="shared" si="0"/>
        <v>ปกติ</v>
      </c>
      <c r="I23" s="26">
        <f>ฉบับนักเรียน!AI23</f>
        <v>0</v>
      </c>
      <c r="J23" s="26" t="str">
        <f t="shared" si="1"/>
        <v>ปกติ</v>
      </c>
      <c r="K23" s="26">
        <f>ฉบับนักเรียน!AM23</f>
        <v>0</v>
      </c>
      <c r="L23" s="26" t="str">
        <f t="shared" si="2"/>
        <v>ปกติ</v>
      </c>
      <c r="M23" s="26">
        <f>ฉบับนักเรียน!AQ23</f>
        <v>0</v>
      </c>
      <c r="N23" s="26" t="str">
        <f t="shared" si="3"/>
        <v>ปกติ</v>
      </c>
      <c r="O23" s="26">
        <f>ฉบับนักเรียน!AS23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7">
      <c r="A24" s="51"/>
      <c r="B24" s="20" t="s">
        <v>31</v>
      </c>
      <c r="C24" s="44" t="str">
        <f>ฉบับครู!B24</f>
        <v>4/5</v>
      </c>
      <c r="D24" s="49">
        <f>ฉบับนักเรียน!C24</f>
        <v>44491</v>
      </c>
      <c r="E24" s="52" t="str">
        <f>ฉบับนักเรียน!D24</f>
        <v>นายธนวรรธน์  แสนสมบัติสกุล</v>
      </c>
      <c r="F24" s="26" t="str">
        <f>ฉบับนักเรียน!E24</f>
        <v>ชาย</v>
      </c>
      <c r="G24" s="26">
        <f>ฉบับนักเรียน!AF24</f>
        <v>0</v>
      </c>
      <c r="H24" s="26" t="str">
        <f t="shared" si="0"/>
        <v>ปกติ</v>
      </c>
      <c r="I24" s="26">
        <f>ฉบับนักเรียน!AI24</f>
        <v>0</v>
      </c>
      <c r="J24" s="26" t="str">
        <f t="shared" si="1"/>
        <v>ปกติ</v>
      </c>
      <c r="K24" s="26">
        <f>ฉบับนักเรียน!AM24</f>
        <v>0</v>
      </c>
      <c r="L24" s="26" t="str">
        <f t="shared" si="2"/>
        <v>ปกติ</v>
      </c>
      <c r="M24" s="26">
        <f>ฉบับนักเรียน!AQ24</f>
        <v>0</v>
      </c>
      <c r="N24" s="26" t="str">
        <f t="shared" si="3"/>
        <v>ปกติ</v>
      </c>
      <c r="O24" s="26">
        <f>ฉบับนักเรียน!AS24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7">
      <c r="A25" s="51"/>
      <c r="B25" s="20" t="s">
        <v>32</v>
      </c>
      <c r="C25" s="44" t="str">
        <f>ฉบับครู!B25</f>
        <v>4/5</v>
      </c>
      <c r="D25" s="49">
        <f>ฉบับนักเรียน!C25</f>
        <v>44495</v>
      </c>
      <c r="E25" s="52" t="str">
        <f>ฉบับนักเรียน!D25</f>
        <v>นายพรพิพัฒน์  ศรีระวรรณ</v>
      </c>
      <c r="F25" s="26" t="str">
        <f>ฉบับนักเรียน!E25</f>
        <v>ชาย</v>
      </c>
      <c r="G25" s="26">
        <f>ฉบับนักเรียน!AF25</f>
        <v>0</v>
      </c>
      <c r="H25" s="26" t="str">
        <f t="shared" si="0"/>
        <v>ปกติ</v>
      </c>
      <c r="I25" s="26">
        <f>ฉบับนักเรียน!AI25</f>
        <v>0</v>
      </c>
      <c r="J25" s="26" t="str">
        <f t="shared" si="1"/>
        <v>ปกติ</v>
      </c>
      <c r="K25" s="26">
        <f>ฉบับนักเรียน!AM25</f>
        <v>0</v>
      </c>
      <c r="L25" s="26" t="str">
        <f t="shared" si="2"/>
        <v>ปกติ</v>
      </c>
      <c r="M25" s="26">
        <f>ฉบับนักเรียน!AQ25</f>
        <v>0</v>
      </c>
      <c r="N25" s="26" t="str">
        <f t="shared" si="3"/>
        <v>ปกติ</v>
      </c>
      <c r="O25" s="26">
        <f>ฉบับนักเรียน!AS25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7">
      <c r="A26" s="51"/>
      <c r="B26" s="20" t="s">
        <v>33</v>
      </c>
      <c r="C26" s="44" t="str">
        <f>ฉบับครู!B26</f>
        <v>4/5</v>
      </c>
      <c r="D26" s="49">
        <f>ฉบับนักเรียน!C26</f>
        <v>44498</v>
      </c>
      <c r="E26" s="52" t="str">
        <f>ฉบับนักเรียน!D26</f>
        <v>นายภาคภูมิ  เทพโภชน์</v>
      </c>
      <c r="F26" s="26" t="str">
        <f>ฉบับนักเรียน!E26</f>
        <v>ชาย</v>
      </c>
      <c r="G26" s="26">
        <f>ฉบับนักเรียน!AF26</f>
        <v>0</v>
      </c>
      <c r="H26" s="26" t="str">
        <f t="shared" si="0"/>
        <v>ปกติ</v>
      </c>
      <c r="I26" s="26">
        <f>ฉบับนักเรียน!AI26</f>
        <v>0</v>
      </c>
      <c r="J26" s="26" t="str">
        <f t="shared" si="1"/>
        <v>ปกติ</v>
      </c>
      <c r="K26" s="26">
        <f>ฉบับนักเรียน!AM26</f>
        <v>0</v>
      </c>
      <c r="L26" s="26" t="str">
        <f t="shared" si="2"/>
        <v>ปกติ</v>
      </c>
      <c r="M26" s="26">
        <f>ฉบับนักเรียน!AQ26</f>
        <v>0</v>
      </c>
      <c r="N26" s="26" t="str">
        <f t="shared" si="3"/>
        <v>ปกติ</v>
      </c>
      <c r="O26" s="26">
        <f>ฉบับนักเรียน!AS26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7">
      <c r="A27" s="51"/>
      <c r="B27" s="20" t="s">
        <v>34</v>
      </c>
      <c r="C27" s="44" t="str">
        <f>ฉบับครู!B27</f>
        <v>4/5</v>
      </c>
      <c r="D27" s="49">
        <f>ฉบับนักเรียน!C27</f>
        <v>46210</v>
      </c>
      <c r="E27" s="52" t="str">
        <f>ฉบับนักเรียน!D27</f>
        <v>นายกฤษตฤณ  จารณะ</v>
      </c>
      <c r="F27" s="26" t="str">
        <f>ฉบับนักเรียน!E27</f>
        <v>ชาย</v>
      </c>
      <c r="G27" s="26">
        <f>ฉบับนักเรียน!AF27</f>
        <v>0</v>
      </c>
      <c r="H27" s="26" t="str">
        <f t="shared" si="0"/>
        <v>ปกติ</v>
      </c>
      <c r="I27" s="26">
        <f>ฉบับนักเรียน!AI27</f>
        <v>0</v>
      </c>
      <c r="J27" s="26" t="str">
        <f t="shared" si="1"/>
        <v>ปกติ</v>
      </c>
      <c r="K27" s="26">
        <f>ฉบับนักเรียน!AM27</f>
        <v>0</v>
      </c>
      <c r="L27" s="26" t="str">
        <f t="shared" si="2"/>
        <v>ปกติ</v>
      </c>
      <c r="M27" s="26">
        <f>ฉบับนักเรียน!AQ27</f>
        <v>0</v>
      </c>
      <c r="N27" s="26" t="str">
        <f t="shared" si="3"/>
        <v>ปกติ</v>
      </c>
      <c r="O27" s="26">
        <f>ฉบับนักเรียน!AS27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49">
        <f>ฉบับนักเรียน!C28</f>
        <v>46211</v>
      </c>
      <c r="E28" s="52" t="str">
        <f>ฉบับนักเรียน!D28</f>
        <v>นายชยพล  มังคะละ</v>
      </c>
      <c r="F28" s="26" t="str">
        <f>ฉบับนักเรียน!E28</f>
        <v>ชาย</v>
      </c>
      <c r="G28" s="26">
        <f>ฉบับนักเรียน!AF28</f>
        <v>0</v>
      </c>
      <c r="H28" s="26" t="str">
        <f t="shared" si="0"/>
        <v>ปกติ</v>
      </c>
      <c r="I28" s="26">
        <f>ฉบับนักเรียน!AI28</f>
        <v>0</v>
      </c>
      <c r="J28" s="26" t="str">
        <f t="shared" si="1"/>
        <v>ปกติ</v>
      </c>
      <c r="K28" s="26">
        <f>ฉบับนักเรียน!AM28</f>
        <v>0</v>
      </c>
      <c r="L28" s="26" t="str">
        <f t="shared" si="2"/>
        <v>ปกติ</v>
      </c>
      <c r="M28" s="26">
        <f>ฉบับนักเรียน!AQ28</f>
        <v>0</v>
      </c>
      <c r="N28" s="26" t="str">
        <f t="shared" si="3"/>
        <v>ปกติ</v>
      </c>
      <c r="O28" s="26">
        <f>ฉบับนักเรียน!AS28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7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49">
        <f>ฉบับนักเรียน!C29</f>
        <v>46212</v>
      </c>
      <c r="E29" s="52" t="str">
        <f>ฉบับนักเรียน!D29</f>
        <v>นายหาญนที  สีชมภู</v>
      </c>
      <c r="F29" s="26" t="str">
        <f>ฉบับนักเรียน!E29</f>
        <v>ชาย</v>
      </c>
      <c r="G29" s="26">
        <f>ฉบับนักเรียน!AF29</f>
        <v>0</v>
      </c>
      <c r="H29" s="26" t="str">
        <f t="shared" si="0"/>
        <v>ปกติ</v>
      </c>
      <c r="I29" s="26">
        <f>ฉบับนักเรียน!AI29</f>
        <v>0</v>
      </c>
      <c r="J29" s="26" t="str">
        <f t="shared" si="1"/>
        <v>ปกติ</v>
      </c>
      <c r="K29" s="26">
        <f>ฉบับนักเรียน!AM29</f>
        <v>0</v>
      </c>
      <c r="L29" s="26" t="str">
        <f t="shared" si="2"/>
        <v>ปกติ</v>
      </c>
      <c r="M29" s="26">
        <f>ฉบับนักเรียน!AQ29</f>
        <v>0</v>
      </c>
      <c r="N29" s="26" t="str">
        <f t="shared" si="3"/>
        <v>ปกติ</v>
      </c>
      <c r="O29" s="26">
        <f>ฉบับนักเรียน!AS29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49">
        <f>ฉบับนักเรียน!C30</f>
        <v>44023</v>
      </c>
      <c r="E30" s="52" t="str">
        <f>ฉบับนักเรียน!D30</f>
        <v>นางสาวกมลชนก  กันทเนตร์</v>
      </c>
      <c r="F30" s="26" t="str">
        <f>ฉบับนักเรียน!E30</f>
        <v>หญิง</v>
      </c>
      <c r="G30" s="26">
        <f>ฉบับนักเรียน!AF30</f>
        <v>0</v>
      </c>
      <c r="H30" s="26" t="str">
        <f t="shared" si="0"/>
        <v>ปกติ</v>
      </c>
      <c r="I30" s="26">
        <f>ฉบับนักเรียน!AI30</f>
        <v>0</v>
      </c>
      <c r="J30" s="26" t="str">
        <f t="shared" si="1"/>
        <v>ปกติ</v>
      </c>
      <c r="K30" s="26">
        <f>ฉบับนักเรียน!AM30</f>
        <v>0</v>
      </c>
      <c r="L30" s="26" t="str">
        <f t="shared" si="2"/>
        <v>ปกติ</v>
      </c>
      <c r="M30" s="26">
        <f>ฉบับนักเรียน!AQ30</f>
        <v>0</v>
      </c>
      <c r="N30" s="26" t="str">
        <f t="shared" si="3"/>
        <v>ปกติ</v>
      </c>
      <c r="O30" s="26">
        <f>ฉบับนักเรียน!AS30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49">
        <f>ฉบับนักเรียน!C31</f>
        <v>44107</v>
      </c>
      <c r="E31" s="52" t="str">
        <f>ฉบับนักเรียน!D31</f>
        <v>เด็กหญิงธวัลรัตน์  ปู่จันทร์</v>
      </c>
      <c r="F31" s="26" t="str">
        <f>ฉบับนักเรียน!E31</f>
        <v>หญิง</v>
      </c>
      <c r="G31" s="26">
        <f>ฉบับนักเรียน!AF31</f>
        <v>0</v>
      </c>
      <c r="H31" s="26" t="str">
        <f t="shared" si="0"/>
        <v>ปกติ</v>
      </c>
      <c r="I31" s="26">
        <f>ฉบับนักเรียน!AI31</f>
        <v>0</v>
      </c>
      <c r="J31" s="26" t="str">
        <f t="shared" si="1"/>
        <v>ปกติ</v>
      </c>
      <c r="K31" s="26">
        <f>ฉบับนักเรียน!AM31</f>
        <v>0</v>
      </c>
      <c r="L31" s="26" t="str">
        <f t="shared" si="2"/>
        <v>ปกติ</v>
      </c>
      <c r="M31" s="26">
        <f>ฉบับนักเรียน!AQ31</f>
        <v>0</v>
      </c>
      <c r="N31" s="26" t="str">
        <f t="shared" si="3"/>
        <v>ปกติ</v>
      </c>
      <c r="O31" s="26">
        <f>ฉบับนักเรียน!AS31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49">
        <f>ฉบับนักเรียน!C32</f>
        <v>44192</v>
      </c>
      <c r="E32" s="52" t="str">
        <f>ฉบับนักเรียน!D32</f>
        <v>นางสาวณัฐวรรณ  เพชรสิทธิ์</v>
      </c>
      <c r="F32" s="26" t="str">
        <f>ฉบับนักเรียน!E32</f>
        <v>หญิง</v>
      </c>
      <c r="G32" s="26">
        <f>ฉบับนักเรียน!AF32</f>
        <v>0</v>
      </c>
      <c r="H32" s="26" t="str">
        <f t="shared" si="0"/>
        <v>ปกติ</v>
      </c>
      <c r="I32" s="26">
        <f>ฉบับนักเรียน!AI32</f>
        <v>0</v>
      </c>
      <c r="J32" s="26" t="str">
        <f t="shared" si="1"/>
        <v>ปกติ</v>
      </c>
      <c r="K32" s="26">
        <f>ฉบับนักเรียน!AM32</f>
        <v>0</v>
      </c>
      <c r="L32" s="26" t="str">
        <f t="shared" si="2"/>
        <v>ปกติ</v>
      </c>
      <c r="M32" s="26">
        <f>ฉบับนักเรียน!AQ32</f>
        <v>0</v>
      </c>
      <c r="N32" s="26" t="str">
        <f t="shared" si="3"/>
        <v>ปกติ</v>
      </c>
      <c r="O32" s="26">
        <f>ฉบับนักเรียน!AS32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49">
        <f>ฉบับนักเรียน!C33</f>
        <v>44257</v>
      </c>
      <c r="E33" s="52" t="str">
        <f>ฉบับนักเรียน!D33</f>
        <v>เด็กหญิงหนึ่งฤทัย  ม่วงอ่อน</v>
      </c>
      <c r="F33" s="26" t="str">
        <f>ฉบับนักเรียน!E33</f>
        <v>หญิง</v>
      </c>
      <c r="G33" s="26">
        <f>ฉบับนักเรียน!AF33</f>
        <v>0</v>
      </c>
      <c r="H33" s="26" t="str">
        <f t="shared" si="0"/>
        <v>ปกติ</v>
      </c>
      <c r="I33" s="26">
        <f>ฉบับนักเรียน!AI33</f>
        <v>0</v>
      </c>
      <c r="J33" s="26" t="str">
        <f t="shared" si="1"/>
        <v>ปกติ</v>
      </c>
      <c r="K33" s="26">
        <f>ฉบับนักเรียน!AM33</f>
        <v>0</v>
      </c>
      <c r="L33" s="26" t="str">
        <f t="shared" si="2"/>
        <v>ปกติ</v>
      </c>
      <c r="M33" s="26">
        <f>ฉบับนักเรียน!AQ33</f>
        <v>0</v>
      </c>
      <c r="N33" s="26" t="str">
        <f t="shared" si="3"/>
        <v>ปกติ</v>
      </c>
      <c r="O33" s="26">
        <f>ฉบับนักเรียน!AS33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49">
        <f>ฉบับนักเรียน!C34</f>
        <v>44344</v>
      </c>
      <c r="E34" s="52" t="str">
        <f>ฉบับนักเรียน!D34</f>
        <v>เด็กหญิงภัทรวดี  ธวัชธาตรี</v>
      </c>
      <c r="F34" s="26" t="str">
        <f>ฉบับนักเรียน!E34</f>
        <v>หญิง</v>
      </c>
      <c r="G34" s="26">
        <f>ฉบับนักเรียน!AF34</f>
        <v>0</v>
      </c>
      <c r="H34" s="26" t="str">
        <f t="shared" si="0"/>
        <v>ปกติ</v>
      </c>
      <c r="I34" s="26">
        <f>ฉบับนักเรียน!AI34</f>
        <v>0</v>
      </c>
      <c r="J34" s="26" t="str">
        <f t="shared" si="1"/>
        <v>ปกติ</v>
      </c>
      <c r="K34" s="26">
        <f>ฉบับนักเรียน!AM34</f>
        <v>0</v>
      </c>
      <c r="L34" s="26" t="str">
        <f t="shared" si="2"/>
        <v>ปกติ</v>
      </c>
      <c r="M34" s="26">
        <f>ฉบับนักเรียน!AQ34</f>
        <v>0</v>
      </c>
      <c r="N34" s="26" t="str">
        <f t="shared" si="3"/>
        <v>ปกติ</v>
      </c>
      <c r="O34" s="26">
        <f>ฉบับนักเรียน!AS34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49">
        <f>ฉบับนักเรียน!C35</f>
        <v>44379</v>
      </c>
      <c r="E35" s="52" t="str">
        <f>ฉบับนักเรียน!D35</f>
        <v>นางสาวตรีชฎา  สุทธิ์สถาน</v>
      </c>
      <c r="F35" s="26" t="str">
        <f>ฉบับนักเรียน!E35</f>
        <v>หญิง</v>
      </c>
      <c r="G35" s="26">
        <f>ฉบับนักเรียน!AF35</f>
        <v>0</v>
      </c>
      <c r="H35" s="26" t="str">
        <f t="shared" si="0"/>
        <v>ปกติ</v>
      </c>
      <c r="I35" s="26">
        <f>ฉบับนักเรียน!AI35</f>
        <v>0</v>
      </c>
      <c r="J35" s="26" t="str">
        <f t="shared" si="1"/>
        <v>ปกติ</v>
      </c>
      <c r="K35" s="26">
        <f>ฉบับนักเรียน!AM35</f>
        <v>0</v>
      </c>
      <c r="L35" s="26" t="str">
        <f t="shared" si="2"/>
        <v>ปกติ</v>
      </c>
      <c r="M35" s="26">
        <f>ฉบับนักเรียน!AQ35</f>
        <v>0</v>
      </c>
      <c r="N35" s="26" t="str">
        <f t="shared" si="3"/>
        <v>ปกติ</v>
      </c>
      <c r="O35" s="26">
        <f>ฉบับนักเรียน!AS35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49">
        <f>ฉบับนักเรียน!C36</f>
        <v>44477</v>
      </c>
      <c r="E36" s="52" t="str">
        <f>ฉบับนักเรียน!D36</f>
        <v>นางสาวมนปรียา  บัวมาตร</v>
      </c>
      <c r="F36" s="26" t="str">
        <f>ฉบับนักเรียน!E36</f>
        <v>หญิง</v>
      </c>
      <c r="G36" s="26">
        <f>ฉบับนักเรียน!AF36</f>
        <v>0</v>
      </c>
      <c r="H36" s="26" t="str">
        <f t="shared" si="0"/>
        <v>ปกติ</v>
      </c>
      <c r="I36" s="26">
        <f>ฉบับนักเรียน!AI36</f>
        <v>0</v>
      </c>
      <c r="J36" s="26" t="str">
        <f t="shared" si="1"/>
        <v>ปกติ</v>
      </c>
      <c r="K36" s="26">
        <f>ฉบับนักเรียน!AM36</f>
        <v>0</v>
      </c>
      <c r="L36" s="26" t="str">
        <f t="shared" si="2"/>
        <v>ปกติ</v>
      </c>
      <c r="M36" s="26">
        <f>ฉบับนักเรียน!AQ36</f>
        <v>0</v>
      </c>
      <c r="N36" s="26" t="str">
        <f t="shared" si="3"/>
        <v>ปกติ</v>
      </c>
      <c r="O36" s="26">
        <f>ฉบับนักเรียน!AS36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49">
        <f>ฉบับนักเรียน!C37</f>
        <v>46213</v>
      </c>
      <c r="E37" s="52" t="str">
        <f>ฉบับนักเรียน!D37</f>
        <v>นางสาวชมพูนุท  กริดโสภี</v>
      </c>
      <c r="F37" s="26" t="str">
        <f>ฉบับนักเรียน!E37</f>
        <v>หญิง</v>
      </c>
      <c r="G37" s="26">
        <f>ฉบับนักเรียน!AF37</f>
        <v>0</v>
      </c>
      <c r="H37" s="26" t="str">
        <f t="shared" si="0"/>
        <v>ปกติ</v>
      </c>
      <c r="I37" s="26">
        <f>ฉบับนักเรียน!AI37</f>
        <v>0</v>
      </c>
      <c r="J37" s="26" t="str">
        <f t="shared" si="1"/>
        <v>ปกติ</v>
      </c>
      <c r="K37" s="26">
        <f>ฉบับนักเรียน!AM37</f>
        <v>0</v>
      </c>
      <c r="L37" s="26" t="str">
        <f t="shared" si="2"/>
        <v>ปกติ</v>
      </c>
      <c r="M37" s="26">
        <f>ฉบับนักเรียน!AQ37</f>
        <v>0</v>
      </c>
      <c r="N37" s="26" t="str">
        <f t="shared" si="3"/>
        <v>ปกติ</v>
      </c>
      <c r="O37" s="26">
        <f>ฉบับนักเรียน!AS37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49">
        <f>ฉบับนักเรียน!C38</f>
        <v>46215</v>
      </c>
      <c r="E38" s="52" t="str">
        <f>ฉบับนักเรียน!D38</f>
        <v>เด็กหญิงศรัญญ่า  เป็นขลุ่ย</v>
      </c>
      <c r="F38" s="26" t="str">
        <f>ฉบับนักเรียน!E38</f>
        <v>หญิง</v>
      </c>
      <c r="G38" s="26">
        <f>ฉบับนักเรียน!AF38</f>
        <v>0</v>
      </c>
      <c r="H38" s="26" t="str">
        <f t="shared" si="0"/>
        <v>ปกติ</v>
      </c>
      <c r="I38" s="26">
        <f>ฉบับนักเรียน!AI38</f>
        <v>0</v>
      </c>
      <c r="J38" s="26" t="str">
        <f t="shared" si="1"/>
        <v>ปกติ</v>
      </c>
      <c r="K38" s="26">
        <f>ฉบับนักเรียน!AM38</f>
        <v>0</v>
      </c>
      <c r="L38" s="26" t="str">
        <f t="shared" si="2"/>
        <v>ปกติ</v>
      </c>
      <c r="M38" s="26">
        <f>ฉบับนักเรียน!AQ38</f>
        <v>0</v>
      </c>
      <c r="N38" s="26" t="str">
        <f t="shared" si="3"/>
        <v>ปกติ</v>
      </c>
      <c r="O38" s="26">
        <f>ฉบับนักเรียน!AS38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49">
        <f>ฉบับนักเรียน!C39</f>
        <v>46216</v>
      </c>
      <c r="E39" s="52" t="str">
        <f>ฉบับนักเรียน!D39</f>
        <v>นางสาวอารียา  ภิสิทธิ์ธี</v>
      </c>
      <c r="F39" s="26" t="str">
        <f>ฉบับนักเรียน!E39</f>
        <v>หญิง</v>
      </c>
      <c r="G39" s="26">
        <f>ฉบับนักเรียน!AF39</f>
        <v>0</v>
      </c>
      <c r="H39" s="26" t="str">
        <f t="shared" si="0"/>
        <v>ปกติ</v>
      </c>
      <c r="I39" s="26">
        <f>ฉบับนักเรียน!AI39</f>
        <v>0</v>
      </c>
      <c r="J39" s="26" t="str">
        <f t="shared" si="1"/>
        <v>ปกติ</v>
      </c>
      <c r="K39" s="26">
        <f>ฉบับนักเรียน!AM39</f>
        <v>0</v>
      </c>
      <c r="L39" s="26" t="str">
        <f t="shared" si="2"/>
        <v>ปกติ</v>
      </c>
      <c r="M39" s="26">
        <f>ฉบับนักเรียน!AQ39</f>
        <v>0</v>
      </c>
      <c r="N39" s="26" t="str">
        <f t="shared" si="3"/>
        <v>ปกติ</v>
      </c>
      <c r="O39" s="26">
        <f>ฉบับนักเรียน!AS39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equal3!E57</f>
        <v>นายทองจันทร์ เติมจิตร</v>
      </c>
      <c r="F57" s="40"/>
      <c r="G57" s="40"/>
      <c r="H57" s="40"/>
      <c r="I57" s="40"/>
      <c r="J57" s="40"/>
      <c r="K57" s="40"/>
      <c r="L57" s="40"/>
      <c r="M57" s="40"/>
      <c r="N57" s="87" t="str">
        <f>equal3!N57</f>
        <v>นางสาวสุวิมล ประดับสุข</v>
      </c>
      <c r="O57" s="88"/>
      <c r="P57" s="88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89" t="s">
        <v>63</v>
      </c>
      <c r="O58" s="88"/>
      <c r="P58" s="88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1" zoomScale="80" zoomScaleNormal="80" workbookViewId="0">
      <selection activeCell="C40" sqref="C40:S43"/>
    </sheetView>
  </sheetViews>
  <sheetFormatPr defaultColWidth="10.08203125" defaultRowHeight="15" customHeight="1" x14ac:dyDescent="0.6"/>
  <cols>
    <col min="1" max="1" width="4.91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2" style="46" hidden="1" customWidth="1"/>
    <col min="8" max="8" width="13.58203125" style="46" customWidth="1"/>
    <col min="9" max="9" width="4.4140625" style="46" customWidth="1"/>
    <col min="10" max="10" width="14.4140625" style="46" customWidth="1"/>
    <col min="11" max="11" width="4.4140625" style="46" customWidth="1"/>
    <col min="12" max="12" width="13.58203125" style="46" customWidth="1"/>
    <col min="13" max="13" width="2.4140625" style="46" customWidth="1"/>
    <col min="14" max="14" width="13.58203125" style="46" customWidth="1"/>
    <col min="15" max="15" width="4.4140625" style="46" customWidth="1"/>
    <col min="16" max="16" width="13.58203125" style="46" customWidth="1"/>
    <col min="17" max="17" width="3" style="46" hidden="1" customWidth="1"/>
    <col min="18" max="18" width="4" style="46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8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90" t="s">
        <v>0</v>
      </c>
      <c r="C2" s="91"/>
      <c r="D2" s="91"/>
      <c r="E2" s="91"/>
      <c r="F2" s="92"/>
      <c r="G2" s="57"/>
      <c r="H2" s="100" t="s">
        <v>85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90" t="str">
        <f>ฉบับนักเรียน!A3</f>
        <v>นายทองจันทร์ เติมจิตร  นางสาวสุวิมล ประดับสุข</v>
      </c>
      <c r="C3" s="91"/>
      <c r="D3" s="91"/>
      <c r="E3" s="91"/>
      <c r="F3" s="92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7">
      <c r="A5" s="51"/>
      <c r="B5" s="20" t="s">
        <v>66</v>
      </c>
      <c r="C5" s="44" t="str">
        <f>ฉบับครู!B5</f>
        <v>4/5</v>
      </c>
      <c r="D5" s="49">
        <f>ฉบับนักเรียน!C5</f>
        <v>43723</v>
      </c>
      <c r="E5" s="52" t="str">
        <f>ฉบับนักเรียน!D5</f>
        <v>นายธันวา  กิ่งแก้ว</v>
      </c>
      <c r="F5" s="26" t="str">
        <f>ฉบับนักเรียน!E5</f>
        <v>ชาย</v>
      </c>
      <c r="G5" s="26">
        <f>ฉบับครู!AF5</f>
        <v>0</v>
      </c>
      <c r="H5" s="26" t="str">
        <f t="shared" ref="H5:H42" si="0">IF(G5&lt;4,"ปกติ",IF(G5&lt;6,"เสี่ยง","มีปัญหา"))</f>
        <v>ปกติ</v>
      </c>
      <c r="I5" s="26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9.5" customHeight="1" x14ac:dyDescent="0.7">
      <c r="A6" s="51"/>
      <c r="B6" s="20" t="s">
        <v>13</v>
      </c>
      <c r="C6" s="44" t="str">
        <f>ฉบับครู!B6</f>
        <v>4/5</v>
      </c>
      <c r="D6" s="49">
        <f>ฉบับนักเรียน!C6</f>
        <v>43818</v>
      </c>
      <c r="E6" s="52" t="str">
        <f>ฉบับนักเรียน!D6</f>
        <v>นายวิษณุลักษณ์  วงษ์อามาตย์</v>
      </c>
      <c r="F6" s="26" t="str">
        <f>ฉบับนักเรียน!E6</f>
        <v>ชาย</v>
      </c>
      <c r="G6" s="26">
        <f>ฉบับครู!AF6</f>
        <v>0</v>
      </c>
      <c r="H6" s="26" t="str">
        <f t="shared" si="0"/>
        <v>ปกติ</v>
      </c>
      <c r="I6" s="26">
        <f>ฉบับครู!AI6</f>
        <v>0</v>
      </c>
      <c r="J6" s="26" t="str">
        <f t="shared" si="1"/>
        <v>ปกติ</v>
      </c>
      <c r="K6" s="26">
        <f>ฉบับครู!AM6</f>
        <v>0</v>
      </c>
      <c r="L6" s="26" t="str">
        <f t="shared" si="2"/>
        <v>ปกติ</v>
      </c>
      <c r="M6" s="26">
        <f>ฉบับครู!AQ6</f>
        <v>0</v>
      </c>
      <c r="N6" s="26" t="str">
        <f t="shared" si="3"/>
        <v>ปกติ</v>
      </c>
      <c r="O6" s="27">
        <f>ฉบับครู!AS6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9.5" customHeight="1" x14ac:dyDescent="0.7">
      <c r="A7" s="51"/>
      <c r="B7" s="20" t="s">
        <v>14</v>
      </c>
      <c r="C7" s="44" t="str">
        <f>ฉบับครู!B7</f>
        <v>4/5</v>
      </c>
      <c r="D7" s="49">
        <f>ฉบับนักเรียน!C7</f>
        <v>43981</v>
      </c>
      <c r="E7" s="52" t="str">
        <f>ฉบับนักเรียน!D7</f>
        <v>นายพัทธนันท์  สกุลกำจรกิจ</v>
      </c>
      <c r="F7" s="26" t="str">
        <f>ฉบับนักเรียน!E7</f>
        <v>ชาย</v>
      </c>
      <c r="G7" s="26">
        <f>ฉบับครู!AF7</f>
        <v>0</v>
      </c>
      <c r="H7" s="26" t="str">
        <f t="shared" si="0"/>
        <v>ปกติ</v>
      </c>
      <c r="I7" s="26">
        <f>ฉบับครู!AI7</f>
        <v>0</v>
      </c>
      <c r="J7" s="26" t="str">
        <f t="shared" si="1"/>
        <v>ปกติ</v>
      </c>
      <c r="K7" s="26">
        <f>ฉบับครู!AM7</f>
        <v>0</v>
      </c>
      <c r="L7" s="26" t="str">
        <f t="shared" si="2"/>
        <v>ปกติ</v>
      </c>
      <c r="M7" s="26">
        <f>ฉบับครู!AQ7</f>
        <v>0</v>
      </c>
      <c r="N7" s="26" t="str">
        <f t="shared" si="3"/>
        <v>ปกติ</v>
      </c>
      <c r="O7" s="26">
        <f>ฉบับครู!AS7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9.5" customHeight="1" x14ac:dyDescent="0.7">
      <c r="A8" s="51"/>
      <c r="B8" s="20" t="s">
        <v>15</v>
      </c>
      <c r="C8" s="44" t="str">
        <f>ฉบับครู!B8</f>
        <v>4/5</v>
      </c>
      <c r="D8" s="49">
        <f>ฉบับนักเรียน!C8</f>
        <v>44003</v>
      </c>
      <c r="E8" s="52" t="str">
        <f>ฉบับนักเรียน!D8</f>
        <v>นายกฤศณัฎฐ์  ประยูรโยธิน</v>
      </c>
      <c r="F8" s="26" t="str">
        <f>ฉบับนักเรียน!E8</f>
        <v>ชาย</v>
      </c>
      <c r="G8" s="26">
        <f>ฉบับครู!AF8</f>
        <v>0</v>
      </c>
      <c r="H8" s="26" t="str">
        <f t="shared" si="0"/>
        <v>ปกติ</v>
      </c>
      <c r="I8" s="26">
        <f>ฉบับครู!AI8</f>
        <v>0</v>
      </c>
      <c r="J8" s="26" t="str">
        <f t="shared" si="1"/>
        <v>ปกติ</v>
      </c>
      <c r="K8" s="26">
        <f>ฉบับครู!AM8</f>
        <v>0</v>
      </c>
      <c r="L8" s="26" t="str">
        <f t="shared" si="2"/>
        <v>ปกติ</v>
      </c>
      <c r="M8" s="26">
        <f>ฉบับครู!AQ8</f>
        <v>0</v>
      </c>
      <c r="N8" s="26" t="str">
        <f t="shared" si="3"/>
        <v>ปกติ</v>
      </c>
      <c r="O8" s="26">
        <f>ฉบับครู!AS8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9.5" customHeight="1" x14ac:dyDescent="0.7">
      <c r="A9" s="51"/>
      <c r="B9" s="20" t="s">
        <v>16</v>
      </c>
      <c r="C9" s="44" t="str">
        <f>ฉบับครู!B9</f>
        <v>4/5</v>
      </c>
      <c r="D9" s="49">
        <f>ฉบับนักเรียน!C9</f>
        <v>44093</v>
      </c>
      <c r="E9" s="52" t="str">
        <f>ฉบับนักเรียน!D9</f>
        <v>นายภูวดล  คำอุด</v>
      </c>
      <c r="F9" s="26" t="str">
        <f>ฉบับนักเรียน!E9</f>
        <v>ชาย</v>
      </c>
      <c r="G9" s="26">
        <f>ฉบับครู!AF9</f>
        <v>0</v>
      </c>
      <c r="H9" s="26" t="str">
        <f t="shared" si="0"/>
        <v>ปกติ</v>
      </c>
      <c r="I9" s="26">
        <f>ฉบับครู!AI9</f>
        <v>0</v>
      </c>
      <c r="J9" s="26" t="str">
        <f t="shared" si="1"/>
        <v>ปกติ</v>
      </c>
      <c r="K9" s="26">
        <f>ฉบับครู!AM9</f>
        <v>0</v>
      </c>
      <c r="L9" s="26" t="str">
        <f t="shared" si="2"/>
        <v>ปกติ</v>
      </c>
      <c r="M9" s="26">
        <f>ฉบับครู!AQ9</f>
        <v>0</v>
      </c>
      <c r="N9" s="26" t="str">
        <f t="shared" si="3"/>
        <v>ปกติ</v>
      </c>
      <c r="O9" s="27">
        <f>ฉบับครู!AS9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9.5" customHeight="1" x14ac:dyDescent="0.7">
      <c r="A10" s="51"/>
      <c r="B10" s="20" t="s">
        <v>17</v>
      </c>
      <c r="C10" s="44" t="str">
        <f>ฉบับครู!B10</f>
        <v>4/5</v>
      </c>
      <c r="D10" s="49">
        <f>ฉบับนักเรียน!C10</f>
        <v>44128</v>
      </c>
      <c r="E10" s="52" t="str">
        <f>ฉบับนักเรียน!D10</f>
        <v>นายชานนท์  พรมงาม</v>
      </c>
      <c r="F10" s="26" t="str">
        <f>ฉบับนักเรียน!E10</f>
        <v>ชาย</v>
      </c>
      <c r="G10" s="26">
        <f>ฉบับครู!AF10</f>
        <v>0</v>
      </c>
      <c r="H10" s="26" t="str">
        <f t="shared" si="0"/>
        <v>ปกติ</v>
      </c>
      <c r="I10" s="26">
        <f>ฉบับครู!AI10</f>
        <v>0</v>
      </c>
      <c r="J10" s="26" t="str">
        <f t="shared" si="1"/>
        <v>ปกติ</v>
      </c>
      <c r="K10" s="26">
        <f>ฉบับครู!AM10</f>
        <v>0</v>
      </c>
      <c r="L10" s="26" t="str">
        <f t="shared" si="2"/>
        <v>ปกติ</v>
      </c>
      <c r="M10" s="26">
        <f>ฉบับครู!AQ10</f>
        <v>0</v>
      </c>
      <c r="N10" s="26" t="str">
        <f t="shared" si="3"/>
        <v>ปกติ</v>
      </c>
      <c r="O10" s="26">
        <f>ฉบับครู!AS10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9.5" customHeight="1" x14ac:dyDescent="0.7">
      <c r="A11" s="51"/>
      <c r="B11" s="20" t="s">
        <v>18</v>
      </c>
      <c r="C11" s="44" t="str">
        <f>ฉบับครู!B11</f>
        <v>4/5</v>
      </c>
      <c r="D11" s="49">
        <f>ฉบับนักเรียน!C11</f>
        <v>44132</v>
      </c>
      <c r="E11" s="52" t="str">
        <f>ฉบับนักเรียน!D11</f>
        <v>นายทศทิศ  ถิธี</v>
      </c>
      <c r="F11" s="26" t="str">
        <f>ฉบับนักเรียน!E11</f>
        <v>ชาย</v>
      </c>
      <c r="G11" s="26">
        <f>ฉบับครู!AF11</f>
        <v>0</v>
      </c>
      <c r="H11" s="26" t="str">
        <f t="shared" si="0"/>
        <v>ปกติ</v>
      </c>
      <c r="I11" s="26">
        <f>ฉบับครู!AI11</f>
        <v>0</v>
      </c>
      <c r="J11" s="26" t="str">
        <f t="shared" si="1"/>
        <v>ปกติ</v>
      </c>
      <c r="K11" s="26">
        <f>ฉบับครู!AM11</f>
        <v>0</v>
      </c>
      <c r="L11" s="26" t="str">
        <f t="shared" si="2"/>
        <v>ปกติ</v>
      </c>
      <c r="M11" s="26">
        <f>ฉบับครู!AQ11</f>
        <v>0</v>
      </c>
      <c r="N11" s="26" t="str">
        <f t="shared" si="3"/>
        <v>ปกติ</v>
      </c>
      <c r="O11" s="26">
        <f>ฉบับครู!AS11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9.5" customHeight="1" x14ac:dyDescent="0.7">
      <c r="A12" s="51"/>
      <c r="B12" s="20" t="s">
        <v>19</v>
      </c>
      <c r="C12" s="44" t="str">
        <f>ฉบับครู!B12</f>
        <v>4/5</v>
      </c>
      <c r="D12" s="49">
        <f>ฉบับนักเรียน!C12</f>
        <v>44143</v>
      </c>
      <c r="E12" s="52" t="str">
        <f>ฉบับนักเรียน!D12</f>
        <v>นายสิรวิชญ์  ทวีสาน</v>
      </c>
      <c r="F12" s="26" t="str">
        <f>ฉบับนักเรียน!E12</f>
        <v>ชาย</v>
      </c>
      <c r="G12" s="26">
        <f>ฉบับครู!AF12</f>
        <v>0</v>
      </c>
      <c r="H12" s="26" t="str">
        <f t="shared" si="0"/>
        <v>ปกติ</v>
      </c>
      <c r="I12" s="26">
        <f>ฉบับครู!AI12</f>
        <v>0</v>
      </c>
      <c r="J12" s="26" t="str">
        <f t="shared" si="1"/>
        <v>ปกติ</v>
      </c>
      <c r="K12" s="26">
        <f>ฉบับครู!AM12</f>
        <v>0</v>
      </c>
      <c r="L12" s="26" t="str">
        <f t="shared" si="2"/>
        <v>ปกติ</v>
      </c>
      <c r="M12" s="26">
        <f>ฉบับครู!AQ12</f>
        <v>0</v>
      </c>
      <c r="N12" s="26" t="str">
        <f t="shared" si="3"/>
        <v>ปกติ</v>
      </c>
      <c r="O12" s="26">
        <f>ฉบับครู!AS12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9.5" customHeight="1" x14ac:dyDescent="0.7">
      <c r="A13" s="51"/>
      <c r="B13" s="20" t="s">
        <v>20</v>
      </c>
      <c r="C13" s="44" t="str">
        <f>ฉบับครู!B13</f>
        <v>4/5</v>
      </c>
      <c r="D13" s="49">
        <f>ฉบับนักเรียน!C13</f>
        <v>44170</v>
      </c>
      <c r="E13" s="52" t="str">
        <f>ฉบับนักเรียน!D13</f>
        <v>นายฐิติวิชญ์  ปูกา</v>
      </c>
      <c r="F13" s="26" t="str">
        <f>ฉบับนักเรียน!E13</f>
        <v>ชาย</v>
      </c>
      <c r="G13" s="26">
        <f>ฉบับครู!AF13</f>
        <v>0</v>
      </c>
      <c r="H13" s="26" t="str">
        <f t="shared" si="0"/>
        <v>ปกติ</v>
      </c>
      <c r="I13" s="26">
        <f>ฉบับครู!AI13</f>
        <v>0</v>
      </c>
      <c r="J13" s="26" t="str">
        <f t="shared" si="1"/>
        <v>ปกติ</v>
      </c>
      <c r="K13" s="26">
        <f>ฉบับครู!AM13</f>
        <v>0</v>
      </c>
      <c r="L13" s="26" t="str">
        <f t="shared" si="2"/>
        <v>ปกติ</v>
      </c>
      <c r="M13" s="26">
        <f>ฉบับครู!AQ13</f>
        <v>0</v>
      </c>
      <c r="N13" s="26" t="str">
        <f t="shared" si="3"/>
        <v>ปกติ</v>
      </c>
      <c r="O13" s="26">
        <f>ฉบับครู!AS13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9.5" customHeight="1" x14ac:dyDescent="0.7">
      <c r="A14" s="51"/>
      <c r="B14" s="20" t="s">
        <v>21</v>
      </c>
      <c r="C14" s="44" t="str">
        <f>ฉบับครู!B14</f>
        <v>4/5</v>
      </c>
      <c r="D14" s="49">
        <f>ฉบับนักเรียน!C14</f>
        <v>44215</v>
      </c>
      <c r="E14" s="52" t="str">
        <f>ฉบับนักเรียน!D14</f>
        <v>นายกาณต์นิธิ  เกษมณี</v>
      </c>
      <c r="F14" s="26" t="str">
        <f>ฉบับนักเรียน!E14</f>
        <v>ชาย</v>
      </c>
      <c r="G14" s="26">
        <f>ฉบับครู!AF14</f>
        <v>0</v>
      </c>
      <c r="H14" s="26" t="str">
        <f t="shared" si="0"/>
        <v>ปกติ</v>
      </c>
      <c r="I14" s="26">
        <f>ฉบับครู!AI14</f>
        <v>0</v>
      </c>
      <c r="J14" s="26" t="str">
        <f t="shared" si="1"/>
        <v>ปกติ</v>
      </c>
      <c r="K14" s="26">
        <f>ฉบับครู!AM14</f>
        <v>0</v>
      </c>
      <c r="L14" s="26" t="str">
        <f t="shared" si="2"/>
        <v>ปกติ</v>
      </c>
      <c r="M14" s="26">
        <f>ฉบับครู!AQ14</f>
        <v>0</v>
      </c>
      <c r="N14" s="26" t="str">
        <f t="shared" si="3"/>
        <v>ปกติ</v>
      </c>
      <c r="O14" s="26">
        <f>ฉบับครู!AS14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9.5" customHeight="1" x14ac:dyDescent="0.7">
      <c r="A15" s="51"/>
      <c r="B15" s="20" t="s">
        <v>22</v>
      </c>
      <c r="C15" s="44" t="str">
        <f>ฉบับครู!B15</f>
        <v>4/5</v>
      </c>
      <c r="D15" s="49">
        <f>ฉบับนักเรียน!C15</f>
        <v>44218</v>
      </c>
      <c r="E15" s="52" t="str">
        <f>ฉบับนักเรียน!D15</f>
        <v>นายเสฏฐวุฒิ  แก้วชู</v>
      </c>
      <c r="F15" s="26" t="str">
        <f>ฉบับนักเรียน!E15</f>
        <v>ชาย</v>
      </c>
      <c r="G15" s="26">
        <f>ฉบับครู!AF15</f>
        <v>0</v>
      </c>
      <c r="H15" s="26" t="str">
        <f t="shared" si="0"/>
        <v>ปกติ</v>
      </c>
      <c r="I15" s="26">
        <f>ฉบับครู!AI15</f>
        <v>0</v>
      </c>
      <c r="J15" s="26" t="str">
        <f t="shared" si="1"/>
        <v>ปกติ</v>
      </c>
      <c r="K15" s="26">
        <f>ฉบับครู!AM15</f>
        <v>0</v>
      </c>
      <c r="L15" s="26" t="str">
        <f t="shared" si="2"/>
        <v>ปกติ</v>
      </c>
      <c r="M15" s="26">
        <f>ฉบับครู!AQ15</f>
        <v>0</v>
      </c>
      <c r="N15" s="26" t="str">
        <f t="shared" si="3"/>
        <v>ปกติ</v>
      </c>
      <c r="O15" s="26">
        <f>ฉบับครู!AS15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9.5" customHeight="1" x14ac:dyDescent="0.7">
      <c r="A16" s="51"/>
      <c r="B16" s="20" t="s">
        <v>23</v>
      </c>
      <c r="C16" s="44" t="str">
        <f>ฉบับครู!B16</f>
        <v>4/5</v>
      </c>
      <c r="D16" s="49">
        <f>ฉบับนักเรียน!C16</f>
        <v>44361</v>
      </c>
      <c r="E16" s="52" t="str">
        <f>ฉบับนักเรียน!D16</f>
        <v>เด็กชายพีรวุฒิ  สุขะ</v>
      </c>
      <c r="F16" s="26" t="str">
        <f>ฉบับนักเรียน!E16</f>
        <v>ชาย</v>
      </c>
      <c r="G16" s="26">
        <f>ฉบับครู!AF16</f>
        <v>0</v>
      </c>
      <c r="H16" s="26" t="str">
        <f t="shared" si="0"/>
        <v>ปกติ</v>
      </c>
      <c r="I16" s="26">
        <f>ฉบับครู!AI16</f>
        <v>0</v>
      </c>
      <c r="J16" s="26" t="str">
        <f t="shared" si="1"/>
        <v>ปกติ</v>
      </c>
      <c r="K16" s="26">
        <f>ฉบับครู!AM16</f>
        <v>0</v>
      </c>
      <c r="L16" s="26" t="str">
        <f t="shared" si="2"/>
        <v>ปกติ</v>
      </c>
      <c r="M16" s="26">
        <f>ฉบับครู!AQ16</f>
        <v>0</v>
      </c>
      <c r="N16" s="26" t="str">
        <f t="shared" si="3"/>
        <v>ปกติ</v>
      </c>
      <c r="O16" s="26">
        <f>ฉบับครู!AS16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9.5" customHeight="1" x14ac:dyDescent="0.7">
      <c r="A17" s="51"/>
      <c r="B17" s="20" t="s">
        <v>24</v>
      </c>
      <c r="C17" s="44" t="str">
        <f>ฉบับครู!B17</f>
        <v>4/5</v>
      </c>
      <c r="D17" s="49">
        <f>ฉบับนักเรียน!C17</f>
        <v>44406</v>
      </c>
      <c r="E17" s="52" t="str">
        <f>ฉบับนักเรียน!D17</f>
        <v>นายพชรพล  โป๊ะจิ๊ด</v>
      </c>
      <c r="F17" s="26" t="str">
        <f>ฉบับนักเรียน!E17</f>
        <v>ชาย</v>
      </c>
      <c r="G17" s="26">
        <f>ฉบับครู!AF17</f>
        <v>0</v>
      </c>
      <c r="H17" s="26" t="str">
        <f t="shared" si="0"/>
        <v>ปกติ</v>
      </c>
      <c r="I17" s="26">
        <f>ฉบับครู!AI17</f>
        <v>0</v>
      </c>
      <c r="J17" s="26" t="str">
        <f t="shared" si="1"/>
        <v>ปกติ</v>
      </c>
      <c r="K17" s="26">
        <f>ฉบับครู!AM17</f>
        <v>0</v>
      </c>
      <c r="L17" s="26" t="str">
        <f t="shared" si="2"/>
        <v>ปกติ</v>
      </c>
      <c r="M17" s="26">
        <f>ฉบับครู!AQ17</f>
        <v>0</v>
      </c>
      <c r="N17" s="26" t="str">
        <f t="shared" si="3"/>
        <v>ปกติ</v>
      </c>
      <c r="O17" s="27">
        <f>ฉบับครู!AS17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9.5" customHeight="1" x14ac:dyDescent="0.7">
      <c r="A18" s="51"/>
      <c r="B18" s="20" t="s">
        <v>25</v>
      </c>
      <c r="C18" s="44" t="str">
        <f>ฉบับครู!B18</f>
        <v>4/5</v>
      </c>
      <c r="D18" s="49">
        <f>ฉบับนักเรียน!C18</f>
        <v>44412</v>
      </c>
      <c r="E18" s="52" t="str">
        <f>ฉบับนักเรียน!D18</f>
        <v>นายสรวิศ  ธรรมเจริญ</v>
      </c>
      <c r="F18" s="26" t="str">
        <f>ฉบับนักเรียน!E18</f>
        <v>ชาย</v>
      </c>
      <c r="G18" s="26">
        <f>ฉบับครู!AF18</f>
        <v>0</v>
      </c>
      <c r="H18" s="26" t="str">
        <f t="shared" si="0"/>
        <v>ปกติ</v>
      </c>
      <c r="I18" s="26">
        <f>ฉบับครู!AI18</f>
        <v>0</v>
      </c>
      <c r="J18" s="26" t="str">
        <f t="shared" si="1"/>
        <v>ปกติ</v>
      </c>
      <c r="K18" s="26">
        <f>ฉบับครู!AM18</f>
        <v>0</v>
      </c>
      <c r="L18" s="26" t="str">
        <f t="shared" si="2"/>
        <v>ปกติ</v>
      </c>
      <c r="M18" s="26">
        <f>ฉบับครู!AQ18</f>
        <v>0</v>
      </c>
      <c r="N18" s="26" t="str">
        <f t="shared" si="3"/>
        <v>ปกติ</v>
      </c>
      <c r="O18" s="26">
        <f>ฉบับครู!AS18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9.5" customHeight="1" x14ac:dyDescent="0.7">
      <c r="A19" s="51"/>
      <c r="B19" s="20" t="s">
        <v>26</v>
      </c>
      <c r="C19" s="44" t="str">
        <f>ฉบับครู!B19</f>
        <v>4/5</v>
      </c>
      <c r="D19" s="49">
        <f>ฉบับนักเรียน!C19</f>
        <v>44413</v>
      </c>
      <c r="E19" s="52" t="str">
        <f>ฉบับนักเรียน!D19</f>
        <v>นายอเลฮานโดร  ริโก ควินเทโร</v>
      </c>
      <c r="F19" s="26" t="str">
        <f>ฉบับนักเรียน!E19</f>
        <v>ชาย</v>
      </c>
      <c r="G19" s="26">
        <f>ฉบับครู!AF19</f>
        <v>0</v>
      </c>
      <c r="H19" s="26" t="str">
        <f t="shared" si="0"/>
        <v>ปกติ</v>
      </c>
      <c r="I19" s="26">
        <f>ฉบับครู!AI19</f>
        <v>0</v>
      </c>
      <c r="J19" s="26" t="str">
        <f t="shared" si="1"/>
        <v>ปกติ</v>
      </c>
      <c r="K19" s="26">
        <f>ฉบับครู!AM19</f>
        <v>0</v>
      </c>
      <c r="L19" s="26" t="str">
        <f t="shared" si="2"/>
        <v>ปกติ</v>
      </c>
      <c r="M19" s="26">
        <f>ฉบับครู!AQ19</f>
        <v>0</v>
      </c>
      <c r="N19" s="26" t="str">
        <f t="shared" si="3"/>
        <v>ปกติ</v>
      </c>
      <c r="O19" s="26">
        <f>ฉบับครู!AS19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9.5" customHeight="1" x14ac:dyDescent="0.7">
      <c r="A20" s="51"/>
      <c r="B20" s="20" t="s">
        <v>27</v>
      </c>
      <c r="C20" s="44" t="str">
        <f>ฉบับครู!B20</f>
        <v>4/5</v>
      </c>
      <c r="D20" s="49">
        <f>ฉบับนักเรียน!C20</f>
        <v>44445</v>
      </c>
      <c r="E20" s="52" t="str">
        <f>ฉบับนักเรียน!D20</f>
        <v>นายเดชาธร  เหมือนโค้ว</v>
      </c>
      <c r="F20" s="26" t="str">
        <f>ฉบับนักเรียน!E20</f>
        <v>ชาย</v>
      </c>
      <c r="G20" s="26">
        <f>ฉบับครู!AF20</f>
        <v>0</v>
      </c>
      <c r="H20" s="26" t="str">
        <f t="shared" si="0"/>
        <v>ปกติ</v>
      </c>
      <c r="I20" s="26">
        <f>ฉบับครู!AI20</f>
        <v>0</v>
      </c>
      <c r="J20" s="26" t="str">
        <f t="shared" si="1"/>
        <v>ปกติ</v>
      </c>
      <c r="K20" s="26">
        <f>ฉบับครู!AM20</f>
        <v>0</v>
      </c>
      <c r="L20" s="26" t="str">
        <f t="shared" si="2"/>
        <v>ปกติ</v>
      </c>
      <c r="M20" s="26">
        <f>ฉบับครู!AQ20</f>
        <v>0</v>
      </c>
      <c r="N20" s="26" t="str">
        <f t="shared" si="3"/>
        <v>ปกติ</v>
      </c>
      <c r="O20" s="26">
        <f>ฉบับครู!AS20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9.5" customHeight="1" x14ac:dyDescent="0.7">
      <c r="A21" s="51"/>
      <c r="B21" s="20" t="s">
        <v>28</v>
      </c>
      <c r="C21" s="44" t="str">
        <f>ฉบับครู!B21</f>
        <v>4/5</v>
      </c>
      <c r="D21" s="49">
        <f>ฉบับนักเรียน!C21</f>
        <v>44450</v>
      </c>
      <c r="E21" s="52" t="str">
        <f>ฉบับนักเรียน!D21</f>
        <v>นายนนทพัธน์  เตียพานิชกิจ</v>
      </c>
      <c r="F21" s="26" t="str">
        <f>ฉบับนักเรียน!E21</f>
        <v>ชาย</v>
      </c>
      <c r="G21" s="26">
        <f>ฉบับครู!AF21</f>
        <v>0</v>
      </c>
      <c r="H21" s="26" t="str">
        <f t="shared" si="0"/>
        <v>ปกติ</v>
      </c>
      <c r="I21" s="26">
        <f>ฉบับครู!AI21</f>
        <v>0</v>
      </c>
      <c r="J21" s="26" t="str">
        <f t="shared" si="1"/>
        <v>ปกติ</v>
      </c>
      <c r="K21" s="26">
        <f>ฉบับครู!AM21</f>
        <v>0</v>
      </c>
      <c r="L21" s="26" t="str">
        <f t="shared" si="2"/>
        <v>ปกติ</v>
      </c>
      <c r="M21" s="26">
        <f>ฉบับครู!AQ21</f>
        <v>0</v>
      </c>
      <c r="N21" s="26" t="str">
        <f t="shared" si="3"/>
        <v>ปกติ</v>
      </c>
      <c r="O21" s="26">
        <f>ฉบับครู!AS21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9.5" customHeight="1" x14ac:dyDescent="0.7">
      <c r="A22" s="51"/>
      <c r="B22" s="20" t="s">
        <v>29</v>
      </c>
      <c r="C22" s="44" t="str">
        <f>ฉบับครู!B22</f>
        <v>4/5</v>
      </c>
      <c r="D22" s="49">
        <f>ฉบับนักเรียน!C22</f>
        <v>44452</v>
      </c>
      <c r="E22" s="52" t="str">
        <f>ฉบับนักเรียน!D22</f>
        <v>นายปารมี  บริสุทธิ์บงกช</v>
      </c>
      <c r="F22" s="26" t="str">
        <f>ฉบับนักเรียน!E22</f>
        <v>ชาย</v>
      </c>
      <c r="G22" s="26">
        <f>ฉบับครู!AF22</f>
        <v>0</v>
      </c>
      <c r="H22" s="26" t="str">
        <f t="shared" si="0"/>
        <v>ปกติ</v>
      </c>
      <c r="I22" s="26">
        <f>ฉบับครู!AI22</f>
        <v>0</v>
      </c>
      <c r="J22" s="26" t="str">
        <f t="shared" si="1"/>
        <v>ปกติ</v>
      </c>
      <c r="K22" s="26">
        <f>ฉบับครู!AM22</f>
        <v>0</v>
      </c>
      <c r="L22" s="26" t="str">
        <f t="shared" si="2"/>
        <v>ปกติ</v>
      </c>
      <c r="M22" s="26">
        <f>ฉบับครู!AQ22</f>
        <v>0</v>
      </c>
      <c r="N22" s="26" t="str">
        <f t="shared" si="3"/>
        <v>ปกติ</v>
      </c>
      <c r="O22" s="26">
        <f>ฉบับครู!AS22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9.5" customHeight="1" x14ac:dyDescent="0.7">
      <c r="A23" s="51"/>
      <c r="B23" s="20" t="s">
        <v>30</v>
      </c>
      <c r="C23" s="44" t="str">
        <f>ฉบับครู!B23</f>
        <v>4/5</v>
      </c>
      <c r="D23" s="49">
        <f>ฉบับนักเรียน!C23</f>
        <v>44460</v>
      </c>
      <c r="E23" s="52" t="str">
        <f>ฉบับนักเรียน!D23</f>
        <v>นายสิรวิชญ์  สุขประเสริฐ</v>
      </c>
      <c r="F23" s="26" t="str">
        <f>ฉบับนักเรียน!E23</f>
        <v>ชาย</v>
      </c>
      <c r="G23" s="26">
        <f>ฉบับครู!AF23</f>
        <v>0</v>
      </c>
      <c r="H23" s="26" t="str">
        <f t="shared" si="0"/>
        <v>ปกติ</v>
      </c>
      <c r="I23" s="26">
        <f>ฉบับครู!AI23</f>
        <v>0</v>
      </c>
      <c r="J23" s="26" t="str">
        <f t="shared" si="1"/>
        <v>ปกติ</v>
      </c>
      <c r="K23" s="26">
        <f>ฉบับครู!AM23</f>
        <v>0</v>
      </c>
      <c r="L23" s="26" t="str">
        <f t="shared" si="2"/>
        <v>ปกติ</v>
      </c>
      <c r="M23" s="26">
        <f>ฉบับครู!AQ23</f>
        <v>0</v>
      </c>
      <c r="N23" s="26" t="str">
        <f t="shared" si="3"/>
        <v>ปกติ</v>
      </c>
      <c r="O23" s="26">
        <f>ฉบับครู!AS23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4/5</v>
      </c>
      <c r="D24" s="49">
        <f>ฉบับนักเรียน!C24</f>
        <v>44491</v>
      </c>
      <c r="E24" s="52" t="str">
        <f>ฉบับนักเรียน!D24</f>
        <v>นายธนวรรธน์  แสนสมบัติสกุล</v>
      </c>
      <c r="F24" s="26" t="str">
        <f>ฉบับนักเรียน!E24</f>
        <v>ชาย</v>
      </c>
      <c r="G24" s="26">
        <f>ฉบับครู!AF24</f>
        <v>0</v>
      </c>
      <c r="H24" s="26" t="str">
        <f t="shared" si="0"/>
        <v>ปกติ</v>
      </c>
      <c r="I24" s="26">
        <f>ฉบับครู!AI24</f>
        <v>0</v>
      </c>
      <c r="J24" s="26" t="str">
        <f t="shared" si="1"/>
        <v>ปกติ</v>
      </c>
      <c r="K24" s="26">
        <f>ฉบับครู!AM24</f>
        <v>0</v>
      </c>
      <c r="L24" s="26" t="str">
        <f t="shared" si="2"/>
        <v>ปกติ</v>
      </c>
      <c r="M24" s="26">
        <f>ฉบับครู!AQ24</f>
        <v>0</v>
      </c>
      <c r="N24" s="26" t="str">
        <f t="shared" si="3"/>
        <v>ปกติ</v>
      </c>
      <c r="O24" s="26">
        <f>ฉบับครู!AS24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4/5</v>
      </c>
      <c r="D25" s="49">
        <f>ฉบับนักเรียน!C25</f>
        <v>44495</v>
      </c>
      <c r="E25" s="52" t="str">
        <f>ฉบับนักเรียน!D25</f>
        <v>นายพรพิพัฒน์  ศรีระวรรณ</v>
      </c>
      <c r="F25" s="26" t="str">
        <f>ฉบับนักเรียน!E25</f>
        <v>ชาย</v>
      </c>
      <c r="G25" s="26">
        <f>ฉบับครู!AF25</f>
        <v>0</v>
      </c>
      <c r="H25" s="26" t="str">
        <f t="shared" si="0"/>
        <v>ปกติ</v>
      </c>
      <c r="I25" s="26">
        <f>ฉบับครู!AI25</f>
        <v>0</v>
      </c>
      <c r="J25" s="26" t="str">
        <f t="shared" si="1"/>
        <v>ปกติ</v>
      </c>
      <c r="K25" s="26">
        <f>ฉบับครู!AM25</f>
        <v>0</v>
      </c>
      <c r="L25" s="26" t="str">
        <f t="shared" si="2"/>
        <v>ปกติ</v>
      </c>
      <c r="M25" s="26">
        <f>ฉบับครู!AQ25</f>
        <v>0</v>
      </c>
      <c r="N25" s="26" t="str">
        <f t="shared" si="3"/>
        <v>ปกติ</v>
      </c>
      <c r="O25" s="26">
        <f>ฉบับครู!AS25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7">
      <c r="A26" s="51"/>
      <c r="B26" s="20" t="s">
        <v>33</v>
      </c>
      <c r="C26" s="44" t="str">
        <f>ฉบับครู!B26</f>
        <v>4/5</v>
      </c>
      <c r="D26" s="49">
        <f>ฉบับนักเรียน!C26</f>
        <v>44498</v>
      </c>
      <c r="E26" s="52" t="str">
        <f>ฉบับนักเรียน!D26</f>
        <v>นายภาคภูมิ  เทพโภชน์</v>
      </c>
      <c r="F26" s="26" t="str">
        <f>ฉบับนักเรียน!E26</f>
        <v>ชาย</v>
      </c>
      <c r="G26" s="26">
        <f>ฉบับครู!AF26</f>
        <v>0</v>
      </c>
      <c r="H26" s="26" t="str">
        <f t="shared" si="0"/>
        <v>ปกติ</v>
      </c>
      <c r="I26" s="26">
        <f>ฉบับครู!AI26</f>
        <v>0</v>
      </c>
      <c r="J26" s="26" t="str">
        <f t="shared" si="1"/>
        <v>ปกติ</v>
      </c>
      <c r="K26" s="26">
        <f>ฉบับครู!AM26</f>
        <v>0</v>
      </c>
      <c r="L26" s="26" t="str">
        <f t="shared" si="2"/>
        <v>ปกติ</v>
      </c>
      <c r="M26" s="26">
        <f>ฉบับครู!AQ26</f>
        <v>0</v>
      </c>
      <c r="N26" s="26" t="str">
        <f t="shared" si="3"/>
        <v>ปกติ</v>
      </c>
      <c r="O26" s="26">
        <f>ฉบับครู!AS26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8" customHeight="1" x14ac:dyDescent="0.7">
      <c r="A27" s="51"/>
      <c r="B27" s="20" t="s">
        <v>34</v>
      </c>
      <c r="C27" s="44" t="str">
        <f>ฉบับครู!B27</f>
        <v>4/5</v>
      </c>
      <c r="D27" s="49">
        <f>ฉบับนักเรียน!C27</f>
        <v>46210</v>
      </c>
      <c r="E27" s="52" t="str">
        <f>ฉบับนักเรียน!D27</f>
        <v>นายกฤษตฤณ  จารณะ</v>
      </c>
      <c r="F27" s="26" t="str">
        <f>ฉบับนักเรียน!E27</f>
        <v>ชาย</v>
      </c>
      <c r="G27" s="26">
        <f>ฉบับครู!AF27</f>
        <v>0</v>
      </c>
      <c r="H27" s="26" t="str">
        <f t="shared" si="0"/>
        <v>ปกติ</v>
      </c>
      <c r="I27" s="26">
        <f>ฉบับครู!AI27</f>
        <v>0</v>
      </c>
      <c r="J27" s="26" t="str">
        <f t="shared" si="1"/>
        <v>ปกติ</v>
      </c>
      <c r="K27" s="26">
        <f>ฉบับครู!AM27</f>
        <v>0</v>
      </c>
      <c r="L27" s="26" t="str">
        <f t="shared" si="2"/>
        <v>ปกติ</v>
      </c>
      <c r="M27" s="26">
        <f>ฉบับครู!AQ27</f>
        <v>0</v>
      </c>
      <c r="N27" s="26" t="str">
        <f t="shared" si="3"/>
        <v>ปกติ</v>
      </c>
      <c r="O27" s="26">
        <f>ฉบับครู!AS27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49">
        <f>ฉบับนักเรียน!C28</f>
        <v>46211</v>
      </c>
      <c r="E28" s="52" t="str">
        <f>ฉบับนักเรียน!D28</f>
        <v>นายชยพล  มังคะละ</v>
      </c>
      <c r="F28" s="26" t="str">
        <f>ฉบับนักเรียน!E28</f>
        <v>ชาย</v>
      </c>
      <c r="G28" s="26">
        <f>ฉบับครู!AF28</f>
        <v>0</v>
      </c>
      <c r="H28" s="26" t="str">
        <f t="shared" si="0"/>
        <v>ปกติ</v>
      </c>
      <c r="I28" s="26">
        <f>ฉบับครู!AI28</f>
        <v>0</v>
      </c>
      <c r="J28" s="26" t="str">
        <f t="shared" si="1"/>
        <v>ปกติ</v>
      </c>
      <c r="K28" s="26">
        <f>ฉบับครู!AM28</f>
        <v>0</v>
      </c>
      <c r="L28" s="26" t="str">
        <f t="shared" si="2"/>
        <v>ปกติ</v>
      </c>
      <c r="M28" s="26">
        <f>ฉบับครู!AQ28</f>
        <v>0</v>
      </c>
      <c r="N28" s="26" t="str">
        <f t="shared" si="3"/>
        <v>ปกติ</v>
      </c>
      <c r="O28" s="26">
        <f>ฉบับครู!AS28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49">
        <f>ฉบับนักเรียน!C29</f>
        <v>46212</v>
      </c>
      <c r="E29" s="52" t="str">
        <f>ฉบับนักเรียน!D29</f>
        <v>นายหาญนที  สีชมภู</v>
      </c>
      <c r="F29" s="26" t="str">
        <f>ฉบับนักเรียน!E29</f>
        <v>ชาย</v>
      </c>
      <c r="G29" s="26">
        <f>ฉบับครู!AF29</f>
        <v>0</v>
      </c>
      <c r="H29" s="26" t="str">
        <f t="shared" si="0"/>
        <v>ปกติ</v>
      </c>
      <c r="I29" s="26">
        <f>ฉบับครู!AI29</f>
        <v>0</v>
      </c>
      <c r="J29" s="26" t="str">
        <f t="shared" si="1"/>
        <v>ปกติ</v>
      </c>
      <c r="K29" s="26">
        <f>ฉบับครู!AM29</f>
        <v>0</v>
      </c>
      <c r="L29" s="26" t="str">
        <f t="shared" si="2"/>
        <v>ปกติ</v>
      </c>
      <c r="M29" s="26">
        <f>ฉบับครู!AQ29</f>
        <v>0</v>
      </c>
      <c r="N29" s="26" t="str">
        <f t="shared" si="3"/>
        <v>ปกติ</v>
      </c>
      <c r="O29" s="26">
        <f>ฉบับครู!AS29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49">
        <f>ฉบับนักเรียน!C30</f>
        <v>44023</v>
      </c>
      <c r="E30" s="52" t="str">
        <f>ฉบับนักเรียน!D30</f>
        <v>นางสาวกมลชนก  กันทเนตร์</v>
      </c>
      <c r="F30" s="26" t="str">
        <f>ฉบับนักเรียน!E30</f>
        <v>หญิง</v>
      </c>
      <c r="G30" s="26">
        <f>ฉบับครู!AF30</f>
        <v>0</v>
      </c>
      <c r="H30" s="26" t="str">
        <f t="shared" si="0"/>
        <v>ปกติ</v>
      </c>
      <c r="I30" s="26">
        <f>ฉบับครู!AI30</f>
        <v>0</v>
      </c>
      <c r="J30" s="26" t="str">
        <f t="shared" si="1"/>
        <v>ปกติ</v>
      </c>
      <c r="K30" s="26">
        <f>ฉบับครู!AM30</f>
        <v>0</v>
      </c>
      <c r="L30" s="26" t="str">
        <f t="shared" si="2"/>
        <v>ปกติ</v>
      </c>
      <c r="M30" s="26">
        <f>ฉบับครู!AQ30</f>
        <v>0</v>
      </c>
      <c r="N30" s="26" t="str">
        <f t="shared" si="3"/>
        <v>ปกติ</v>
      </c>
      <c r="O30" s="26">
        <f>ฉบับครู!AS30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49">
        <f>ฉบับนักเรียน!C31</f>
        <v>44107</v>
      </c>
      <c r="E31" s="52" t="str">
        <f>ฉบับนักเรียน!D31</f>
        <v>เด็กหญิงธวัลรัตน์  ปู่จันทร์</v>
      </c>
      <c r="F31" s="26" t="str">
        <f>ฉบับนักเรียน!E31</f>
        <v>หญิง</v>
      </c>
      <c r="G31" s="26">
        <f>ฉบับครู!AF31</f>
        <v>0</v>
      </c>
      <c r="H31" s="26" t="str">
        <f t="shared" si="0"/>
        <v>ปกติ</v>
      </c>
      <c r="I31" s="26">
        <f>ฉบับครู!AI31</f>
        <v>0</v>
      </c>
      <c r="J31" s="26" t="str">
        <f t="shared" si="1"/>
        <v>ปกติ</v>
      </c>
      <c r="K31" s="26">
        <f>ฉบับครู!AM31</f>
        <v>0</v>
      </c>
      <c r="L31" s="26" t="str">
        <f t="shared" si="2"/>
        <v>ปกติ</v>
      </c>
      <c r="M31" s="26">
        <f>ฉบับครู!AQ31</f>
        <v>0</v>
      </c>
      <c r="N31" s="26" t="str">
        <f t="shared" si="3"/>
        <v>ปกติ</v>
      </c>
      <c r="O31" s="26">
        <f>ฉบับครู!AS31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49">
        <f>ฉบับนักเรียน!C32</f>
        <v>44192</v>
      </c>
      <c r="E32" s="52" t="str">
        <f>ฉบับนักเรียน!D32</f>
        <v>นางสาวณัฐวรรณ  เพชรสิทธิ์</v>
      </c>
      <c r="F32" s="26" t="str">
        <f>ฉบับนักเรียน!E32</f>
        <v>หญิง</v>
      </c>
      <c r="G32" s="26">
        <f>ฉบับครู!AF32</f>
        <v>0</v>
      </c>
      <c r="H32" s="26" t="str">
        <f t="shared" si="0"/>
        <v>ปกติ</v>
      </c>
      <c r="I32" s="26">
        <f>ฉบับครู!AI32</f>
        <v>0</v>
      </c>
      <c r="J32" s="26" t="str">
        <f t="shared" si="1"/>
        <v>ปกติ</v>
      </c>
      <c r="K32" s="26">
        <f>ฉบับครู!AM32</f>
        <v>0</v>
      </c>
      <c r="L32" s="26" t="str">
        <f t="shared" si="2"/>
        <v>ปกติ</v>
      </c>
      <c r="M32" s="26">
        <f>ฉบับครู!AQ32</f>
        <v>0</v>
      </c>
      <c r="N32" s="26" t="str">
        <f t="shared" si="3"/>
        <v>ปกติ</v>
      </c>
      <c r="O32" s="26">
        <f>ฉบับครู!AS32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49">
        <f>ฉบับนักเรียน!C33</f>
        <v>44257</v>
      </c>
      <c r="E33" s="52" t="str">
        <f>ฉบับนักเรียน!D33</f>
        <v>เด็กหญิงหนึ่งฤทัย  ม่วงอ่อน</v>
      </c>
      <c r="F33" s="26" t="str">
        <f>ฉบับนักเรียน!E33</f>
        <v>หญิง</v>
      </c>
      <c r="G33" s="26">
        <f>ฉบับครู!AF33</f>
        <v>0</v>
      </c>
      <c r="H33" s="26" t="str">
        <f t="shared" si="0"/>
        <v>ปกติ</v>
      </c>
      <c r="I33" s="26">
        <f>ฉบับครู!AI33</f>
        <v>0</v>
      </c>
      <c r="J33" s="26" t="str">
        <f t="shared" si="1"/>
        <v>ปกติ</v>
      </c>
      <c r="K33" s="26">
        <f>ฉบับครู!AM33</f>
        <v>0</v>
      </c>
      <c r="L33" s="26" t="str">
        <f t="shared" si="2"/>
        <v>ปกติ</v>
      </c>
      <c r="M33" s="26">
        <f>ฉบับครู!AQ33</f>
        <v>0</v>
      </c>
      <c r="N33" s="26" t="str">
        <f t="shared" si="3"/>
        <v>ปกติ</v>
      </c>
      <c r="O33" s="26">
        <f>ฉบับครู!AS33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49">
        <f>ฉบับนักเรียน!C34</f>
        <v>44344</v>
      </c>
      <c r="E34" s="52" t="str">
        <f>ฉบับนักเรียน!D34</f>
        <v>เด็กหญิงภัทรวดี  ธวัชธาตรี</v>
      </c>
      <c r="F34" s="26" t="str">
        <f>ฉบับนักเรียน!E34</f>
        <v>หญิง</v>
      </c>
      <c r="G34" s="26">
        <f>ฉบับครู!AF34</f>
        <v>0</v>
      </c>
      <c r="H34" s="26" t="str">
        <f t="shared" si="0"/>
        <v>ปกติ</v>
      </c>
      <c r="I34" s="26">
        <f>ฉบับครู!AI34</f>
        <v>0</v>
      </c>
      <c r="J34" s="26" t="str">
        <f t="shared" si="1"/>
        <v>ปกติ</v>
      </c>
      <c r="K34" s="26">
        <f>ฉบับครู!AM34</f>
        <v>0</v>
      </c>
      <c r="L34" s="26" t="str">
        <f t="shared" si="2"/>
        <v>ปกติ</v>
      </c>
      <c r="M34" s="26">
        <f>ฉบับครู!AQ34</f>
        <v>0</v>
      </c>
      <c r="N34" s="26" t="str">
        <f t="shared" si="3"/>
        <v>ปกติ</v>
      </c>
      <c r="O34" s="26">
        <f>ฉบับครู!AS34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49">
        <f>ฉบับนักเรียน!C35</f>
        <v>44379</v>
      </c>
      <c r="E35" s="52" t="str">
        <f>ฉบับนักเรียน!D35</f>
        <v>นางสาวตรีชฎา  สุทธิ์สถาน</v>
      </c>
      <c r="F35" s="26" t="str">
        <f>ฉบับนักเรียน!E35</f>
        <v>หญิง</v>
      </c>
      <c r="G35" s="26">
        <f>ฉบับครู!AF35</f>
        <v>0</v>
      </c>
      <c r="H35" s="26" t="str">
        <f t="shared" si="0"/>
        <v>ปกติ</v>
      </c>
      <c r="I35" s="26">
        <f>ฉบับครู!AI35</f>
        <v>0</v>
      </c>
      <c r="J35" s="26" t="str">
        <f t="shared" si="1"/>
        <v>ปกติ</v>
      </c>
      <c r="K35" s="26">
        <f>ฉบับครู!AM35</f>
        <v>0</v>
      </c>
      <c r="L35" s="26" t="str">
        <f t="shared" si="2"/>
        <v>ปกติ</v>
      </c>
      <c r="M35" s="26">
        <f>ฉบับครู!AQ35</f>
        <v>0</v>
      </c>
      <c r="N35" s="26" t="str">
        <f t="shared" si="3"/>
        <v>ปกติ</v>
      </c>
      <c r="O35" s="26">
        <f>ฉบับครู!AS35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49">
        <f>ฉบับนักเรียน!C36</f>
        <v>44477</v>
      </c>
      <c r="E36" s="52" t="str">
        <f>ฉบับนักเรียน!D36</f>
        <v>นางสาวมนปรียา  บัวมาตร</v>
      </c>
      <c r="F36" s="26" t="str">
        <f>ฉบับนักเรียน!E36</f>
        <v>หญิง</v>
      </c>
      <c r="G36" s="26">
        <f>ฉบับครู!AF36</f>
        <v>0</v>
      </c>
      <c r="H36" s="26" t="str">
        <f t="shared" si="0"/>
        <v>ปกติ</v>
      </c>
      <c r="I36" s="26">
        <f>ฉบับครู!AI36</f>
        <v>0</v>
      </c>
      <c r="J36" s="26" t="str">
        <f t="shared" si="1"/>
        <v>ปกติ</v>
      </c>
      <c r="K36" s="26">
        <f>ฉบับครู!AM36</f>
        <v>0</v>
      </c>
      <c r="L36" s="26" t="str">
        <f t="shared" si="2"/>
        <v>ปกติ</v>
      </c>
      <c r="M36" s="26">
        <f>ฉบับครู!AQ36</f>
        <v>0</v>
      </c>
      <c r="N36" s="26" t="str">
        <f t="shared" si="3"/>
        <v>ปกติ</v>
      </c>
      <c r="O36" s="26">
        <f>ฉบับครู!AS36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49">
        <f>ฉบับนักเรียน!C37</f>
        <v>46213</v>
      </c>
      <c r="E37" s="52" t="str">
        <f>ฉบับนักเรียน!D37</f>
        <v>นางสาวชมพูนุท  กริดโสภี</v>
      </c>
      <c r="F37" s="26" t="str">
        <f>ฉบับนักเรียน!E37</f>
        <v>หญิง</v>
      </c>
      <c r="G37" s="26">
        <f>ฉบับครู!AF37</f>
        <v>0</v>
      </c>
      <c r="H37" s="26" t="str">
        <f t="shared" si="0"/>
        <v>ปกติ</v>
      </c>
      <c r="I37" s="26">
        <f>ฉบับครู!AI37</f>
        <v>0</v>
      </c>
      <c r="J37" s="26" t="str">
        <f t="shared" si="1"/>
        <v>ปกติ</v>
      </c>
      <c r="K37" s="26">
        <f>ฉบับครู!AM37</f>
        <v>0</v>
      </c>
      <c r="L37" s="26" t="str">
        <f t="shared" si="2"/>
        <v>ปกติ</v>
      </c>
      <c r="M37" s="26">
        <f>ฉบับครู!AQ37</f>
        <v>0</v>
      </c>
      <c r="N37" s="26" t="str">
        <f t="shared" si="3"/>
        <v>ปกติ</v>
      </c>
      <c r="O37" s="26">
        <f>ฉบับครู!AS37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49">
        <f>ฉบับนักเรียน!C38</f>
        <v>46215</v>
      </c>
      <c r="E38" s="52" t="str">
        <f>ฉบับนักเรียน!D38</f>
        <v>เด็กหญิงศรัญญ่า  เป็นขลุ่ย</v>
      </c>
      <c r="F38" s="26" t="str">
        <f>ฉบับนักเรียน!E38</f>
        <v>หญิง</v>
      </c>
      <c r="G38" s="26">
        <f>ฉบับครู!AF38</f>
        <v>0</v>
      </c>
      <c r="H38" s="26" t="str">
        <f t="shared" si="0"/>
        <v>ปกติ</v>
      </c>
      <c r="I38" s="26">
        <f>ฉบับครู!AI38</f>
        <v>0</v>
      </c>
      <c r="J38" s="26" t="str">
        <f t="shared" si="1"/>
        <v>ปกติ</v>
      </c>
      <c r="K38" s="26">
        <f>ฉบับครู!AM38</f>
        <v>0</v>
      </c>
      <c r="L38" s="26" t="str">
        <f t="shared" si="2"/>
        <v>ปกติ</v>
      </c>
      <c r="M38" s="26">
        <f>ฉบับครู!AQ38</f>
        <v>0</v>
      </c>
      <c r="N38" s="26" t="str">
        <f t="shared" si="3"/>
        <v>ปกติ</v>
      </c>
      <c r="O38" s="26">
        <f>ฉบับครู!AS38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49">
        <f>ฉบับนักเรียน!C39</f>
        <v>46216</v>
      </c>
      <c r="E39" s="52" t="str">
        <f>ฉบับนักเรียน!D39</f>
        <v>นางสาวอารียา  ภิสิทธิ์ธี</v>
      </c>
      <c r="F39" s="26" t="str">
        <f>ฉบับนักเรียน!E39</f>
        <v>หญิง</v>
      </c>
      <c r="G39" s="26">
        <f>ฉบับครู!AF39</f>
        <v>0</v>
      </c>
      <c r="H39" s="26" t="str">
        <f t="shared" si="0"/>
        <v>ปกติ</v>
      </c>
      <c r="I39" s="26">
        <f>ฉบับครู!AI39</f>
        <v>0</v>
      </c>
      <c r="J39" s="26" t="str">
        <f t="shared" si="1"/>
        <v>ปกติ</v>
      </c>
      <c r="K39" s="26">
        <f>ฉบับครู!AM39</f>
        <v>0</v>
      </c>
      <c r="L39" s="26" t="str">
        <f t="shared" si="2"/>
        <v>ปกติ</v>
      </c>
      <c r="M39" s="26">
        <f>ฉบับครู!AQ39</f>
        <v>0</v>
      </c>
      <c r="N39" s="26" t="str">
        <f t="shared" si="3"/>
        <v>ปกติ</v>
      </c>
      <c r="O39" s="26">
        <f>ฉบับครู!AS39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49"/>
      <c r="E40" s="5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49"/>
      <c r="E41" s="5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49"/>
      <c r="E42" s="5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49"/>
      <c r="E43" s="5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5.7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report1!E57</f>
        <v>นายทองจันทร์ เติมจิตร</v>
      </c>
      <c r="F57" s="40"/>
      <c r="G57" s="40"/>
      <c r="H57" s="40"/>
      <c r="I57" s="40"/>
      <c r="J57" s="40"/>
      <c r="K57" s="40"/>
      <c r="L57" s="40"/>
      <c r="M57" s="40"/>
      <c r="N57" s="87" t="str">
        <f>report1!N57</f>
        <v>นางสาวสุวิมล ประดับสุข</v>
      </c>
      <c r="O57" s="88"/>
      <c r="P57" s="88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7" t="str">
        <f>report1!N58</f>
        <v>ครูที่ปรึกษา</v>
      </c>
      <c r="O58" s="88"/>
      <c r="P58" s="88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0" sqref="C40:S43"/>
    </sheetView>
  </sheetViews>
  <sheetFormatPr defaultColWidth="10.08203125" defaultRowHeight="15" customHeight="1" x14ac:dyDescent="0.6"/>
  <cols>
    <col min="1" max="1" width="4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8" style="46" customWidth="1"/>
    <col min="7" max="7" width="4.4140625" style="46" hidden="1" customWidth="1"/>
    <col min="8" max="8" width="13.58203125" style="46" customWidth="1"/>
    <col min="9" max="9" width="4.4140625" style="46" hidden="1" customWidth="1"/>
    <col min="10" max="10" width="14.58203125" style="46" customWidth="1"/>
    <col min="11" max="11" width="4.4140625" style="46" hidden="1" customWidth="1"/>
    <col min="12" max="12" width="13.58203125" style="46" customWidth="1"/>
    <col min="13" max="13" width="3.9140625" style="46" hidden="1" customWidth="1"/>
    <col min="14" max="14" width="13.58203125" style="46" customWidth="1"/>
    <col min="15" max="15" width="4.4140625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9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90" t="s">
        <v>0</v>
      </c>
      <c r="C2" s="91"/>
      <c r="D2" s="91"/>
      <c r="E2" s="91"/>
      <c r="F2" s="92"/>
      <c r="G2" s="57"/>
      <c r="H2" s="100" t="s">
        <v>86</v>
      </c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90" t="str">
        <f>ฉบับนักเรียน!A3</f>
        <v>นายทองจันทร์ เติมจิตร  นางสาวสุวิมล ประดับสุข</v>
      </c>
      <c r="C3" s="91"/>
      <c r="D3" s="91"/>
      <c r="E3" s="91"/>
      <c r="F3" s="92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6">
      <c r="A5" s="40"/>
      <c r="B5" s="20" t="s">
        <v>66</v>
      </c>
      <c r="C5" s="44" t="str">
        <f>ฉบับครู!B5</f>
        <v>4/5</v>
      </c>
      <c r="D5" s="76">
        <f>ฉบับนักเรียน!C5</f>
        <v>43723</v>
      </c>
      <c r="E5" s="42" t="str">
        <f>ฉบับนักเรียน!D5</f>
        <v>นายธันวา  กิ่งแก้ว</v>
      </c>
      <c r="F5" s="26" t="str">
        <f>ฉบับนักเรียน!E5</f>
        <v>ชาย</v>
      </c>
      <c r="G5" s="26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9.5" customHeight="1" x14ac:dyDescent="0.6">
      <c r="A6" s="40"/>
      <c r="B6" s="20" t="s">
        <v>13</v>
      </c>
      <c r="C6" s="44" t="str">
        <f>ฉบับครู!B6</f>
        <v>4/5</v>
      </c>
      <c r="D6" s="76">
        <f>ฉบับนักเรียน!C6</f>
        <v>43818</v>
      </c>
      <c r="E6" s="42" t="str">
        <f>ฉบับนักเรียน!D6</f>
        <v>นายวิษณุลักษณ์  วงษ์อามาตย์</v>
      </c>
      <c r="F6" s="26" t="str">
        <f>ฉบับนักเรียน!E6</f>
        <v>ชาย</v>
      </c>
      <c r="G6" s="26">
        <f>ฉบับผู้ปกครอง!AF6</f>
        <v>0</v>
      </c>
      <c r="H6" s="26" t="str">
        <f t="shared" si="0"/>
        <v>ปกติ</v>
      </c>
      <c r="I6" s="26">
        <f>ฉบับผู้ปกครอง!AI6</f>
        <v>0</v>
      </c>
      <c r="J6" s="26" t="str">
        <f t="shared" si="1"/>
        <v>ปกติ</v>
      </c>
      <c r="K6" s="26">
        <f>ฉบับผู้ปกครอง!AM6</f>
        <v>0</v>
      </c>
      <c r="L6" s="26" t="str">
        <f t="shared" si="2"/>
        <v>ปกติ</v>
      </c>
      <c r="M6" s="26">
        <f>ฉบับผู้ปกครอง!AQ6</f>
        <v>0</v>
      </c>
      <c r="N6" s="26" t="str">
        <f t="shared" si="3"/>
        <v>ปกติ</v>
      </c>
      <c r="O6" s="27">
        <f>ฉบับผู้ปกครอง!AS6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9.5" customHeight="1" x14ac:dyDescent="0.6">
      <c r="A7" s="40"/>
      <c r="B7" s="20" t="s">
        <v>14</v>
      </c>
      <c r="C7" s="44" t="str">
        <f>ฉบับครู!B7</f>
        <v>4/5</v>
      </c>
      <c r="D7" s="76">
        <f>ฉบับนักเรียน!C7</f>
        <v>43981</v>
      </c>
      <c r="E7" s="42" t="str">
        <f>ฉบับนักเรียน!D7</f>
        <v>นายพัทธนันท์  สกุลกำจรกิจ</v>
      </c>
      <c r="F7" s="26" t="str">
        <f>ฉบับนักเรียน!E7</f>
        <v>ชาย</v>
      </c>
      <c r="G7" s="26">
        <f>ฉบับผู้ปกครอง!AF7</f>
        <v>0</v>
      </c>
      <c r="H7" s="26" t="str">
        <f t="shared" si="0"/>
        <v>ปกติ</v>
      </c>
      <c r="I7" s="26">
        <f>ฉบับผู้ปกครอง!AI7</f>
        <v>0</v>
      </c>
      <c r="J7" s="26" t="str">
        <f t="shared" si="1"/>
        <v>ปกติ</v>
      </c>
      <c r="K7" s="26">
        <f>ฉบับผู้ปกครอง!AM7</f>
        <v>0</v>
      </c>
      <c r="L7" s="26" t="str">
        <f t="shared" si="2"/>
        <v>ปกติ</v>
      </c>
      <c r="M7" s="26">
        <f>ฉบับผู้ปกครอง!AQ7</f>
        <v>0</v>
      </c>
      <c r="N7" s="26" t="str">
        <f t="shared" si="3"/>
        <v>ปกติ</v>
      </c>
      <c r="O7" s="26">
        <f>ฉบับผู้ปกครอง!AS7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9.5" customHeight="1" x14ac:dyDescent="0.6">
      <c r="A8" s="40"/>
      <c r="B8" s="20" t="s">
        <v>15</v>
      </c>
      <c r="C8" s="44" t="str">
        <f>ฉบับครู!B8</f>
        <v>4/5</v>
      </c>
      <c r="D8" s="76">
        <f>ฉบับนักเรียน!C8</f>
        <v>44003</v>
      </c>
      <c r="E8" s="42" t="str">
        <f>ฉบับนักเรียน!D8</f>
        <v>นายกฤศณัฎฐ์  ประยูรโยธิน</v>
      </c>
      <c r="F8" s="26" t="str">
        <f>ฉบับนักเรียน!E8</f>
        <v>ชาย</v>
      </c>
      <c r="G8" s="26">
        <f>ฉบับผู้ปกครอง!AF8</f>
        <v>0</v>
      </c>
      <c r="H8" s="26" t="str">
        <f t="shared" si="0"/>
        <v>ปกติ</v>
      </c>
      <c r="I8" s="26">
        <f>ฉบับผู้ปกครอง!AI8</f>
        <v>0</v>
      </c>
      <c r="J8" s="26" t="str">
        <f t="shared" si="1"/>
        <v>ปกติ</v>
      </c>
      <c r="K8" s="26">
        <f>ฉบับผู้ปกครอง!AM8</f>
        <v>0</v>
      </c>
      <c r="L8" s="26" t="str">
        <f t="shared" si="2"/>
        <v>ปกติ</v>
      </c>
      <c r="M8" s="26">
        <f>ฉบับผู้ปกครอง!AQ8</f>
        <v>0</v>
      </c>
      <c r="N8" s="26" t="str">
        <f t="shared" si="3"/>
        <v>ปกติ</v>
      </c>
      <c r="O8" s="26">
        <f>ฉบับผู้ปกครอง!AS8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9.5" customHeight="1" x14ac:dyDescent="0.6">
      <c r="A9" s="40"/>
      <c r="B9" s="20" t="s">
        <v>16</v>
      </c>
      <c r="C9" s="44" t="str">
        <f>ฉบับครู!B9</f>
        <v>4/5</v>
      </c>
      <c r="D9" s="76">
        <f>ฉบับนักเรียน!C9</f>
        <v>44093</v>
      </c>
      <c r="E9" s="42" t="str">
        <f>ฉบับนักเรียน!D9</f>
        <v>นายภูวดล  คำอุด</v>
      </c>
      <c r="F9" s="26" t="str">
        <f>ฉบับนักเรียน!E9</f>
        <v>ชาย</v>
      </c>
      <c r="G9" s="26">
        <f>ฉบับผู้ปกครอง!AF9</f>
        <v>0</v>
      </c>
      <c r="H9" s="26" t="str">
        <f t="shared" si="0"/>
        <v>ปกติ</v>
      </c>
      <c r="I9" s="26">
        <f>ฉบับผู้ปกครอง!AI9</f>
        <v>0</v>
      </c>
      <c r="J9" s="26" t="str">
        <f t="shared" si="1"/>
        <v>ปกติ</v>
      </c>
      <c r="K9" s="26">
        <f>ฉบับผู้ปกครอง!AM9</f>
        <v>0</v>
      </c>
      <c r="L9" s="26" t="str">
        <f t="shared" si="2"/>
        <v>ปกติ</v>
      </c>
      <c r="M9" s="26">
        <f>ฉบับผู้ปกครอง!AQ9</f>
        <v>0</v>
      </c>
      <c r="N9" s="26" t="str">
        <f t="shared" si="3"/>
        <v>ปกติ</v>
      </c>
      <c r="O9" s="27">
        <f>ฉบับผู้ปกครอง!AS9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9.5" customHeight="1" x14ac:dyDescent="0.6">
      <c r="A10" s="40"/>
      <c r="B10" s="20" t="s">
        <v>17</v>
      </c>
      <c r="C10" s="44" t="str">
        <f>ฉบับครู!B10</f>
        <v>4/5</v>
      </c>
      <c r="D10" s="76">
        <f>ฉบับนักเรียน!C10</f>
        <v>44128</v>
      </c>
      <c r="E10" s="42" t="str">
        <f>ฉบับนักเรียน!D10</f>
        <v>นายชานนท์  พรมงาม</v>
      </c>
      <c r="F10" s="26" t="str">
        <f>ฉบับนักเรียน!E10</f>
        <v>ชาย</v>
      </c>
      <c r="G10" s="26">
        <f>ฉบับผู้ปกครอง!AF10</f>
        <v>0</v>
      </c>
      <c r="H10" s="26" t="str">
        <f t="shared" si="0"/>
        <v>ปกติ</v>
      </c>
      <c r="I10" s="26">
        <f>ฉบับผู้ปกครอง!AI10</f>
        <v>0</v>
      </c>
      <c r="J10" s="26" t="str">
        <f t="shared" si="1"/>
        <v>ปกติ</v>
      </c>
      <c r="K10" s="26">
        <f>ฉบับผู้ปกครอง!AM10</f>
        <v>0</v>
      </c>
      <c r="L10" s="26" t="str">
        <f t="shared" si="2"/>
        <v>ปกติ</v>
      </c>
      <c r="M10" s="26">
        <f>ฉบับผู้ปกครอง!AQ10</f>
        <v>0</v>
      </c>
      <c r="N10" s="26" t="str">
        <f t="shared" si="3"/>
        <v>ปกติ</v>
      </c>
      <c r="O10" s="26">
        <f>ฉบับผู้ปกครอง!AS10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9.5" customHeight="1" x14ac:dyDescent="0.6">
      <c r="A11" s="40"/>
      <c r="B11" s="20" t="s">
        <v>18</v>
      </c>
      <c r="C11" s="44" t="str">
        <f>ฉบับครู!B11</f>
        <v>4/5</v>
      </c>
      <c r="D11" s="76">
        <f>ฉบับนักเรียน!C11</f>
        <v>44132</v>
      </c>
      <c r="E11" s="42" t="str">
        <f>ฉบับนักเรียน!D11</f>
        <v>นายทศทิศ  ถิธี</v>
      </c>
      <c r="F11" s="26" t="str">
        <f>ฉบับนักเรียน!E11</f>
        <v>ชาย</v>
      </c>
      <c r="G11" s="26">
        <f>ฉบับผู้ปกครอง!AF11</f>
        <v>0</v>
      </c>
      <c r="H11" s="26" t="str">
        <f t="shared" si="0"/>
        <v>ปกติ</v>
      </c>
      <c r="I11" s="26">
        <f>ฉบับผู้ปกครอง!AI11</f>
        <v>0</v>
      </c>
      <c r="J11" s="26" t="str">
        <f t="shared" si="1"/>
        <v>ปกติ</v>
      </c>
      <c r="K11" s="26">
        <f>ฉบับผู้ปกครอง!AM11</f>
        <v>0</v>
      </c>
      <c r="L11" s="26" t="str">
        <f t="shared" si="2"/>
        <v>ปกติ</v>
      </c>
      <c r="M11" s="26">
        <f>ฉบับผู้ปกครอง!AQ11</f>
        <v>0</v>
      </c>
      <c r="N11" s="26" t="str">
        <f t="shared" si="3"/>
        <v>ปกติ</v>
      </c>
      <c r="O11" s="26">
        <f>ฉบับผู้ปกครอง!AS11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9.5" customHeight="1" x14ac:dyDescent="0.6">
      <c r="A12" s="40"/>
      <c r="B12" s="20" t="s">
        <v>19</v>
      </c>
      <c r="C12" s="44" t="str">
        <f>ฉบับครู!B12</f>
        <v>4/5</v>
      </c>
      <c r="D12" s="76">
        <f>ฉบับนักเรียน!C12</f>
        <v>44143</v>
      </c>
      <c r="E12" s="42" t="str">
        <f>ฉบับนักเรียน!D12</f>
        <v>นายสิรวิชญ์  ทวีสาน</v>
      </c>
      <c r="F12" s="26" t="str">
        <f>ฉบับนักเรียน!E12</f>
        <v>ชาย</v>
      </c>
      <c r="G12" s="26">
        <f>ฉบับผู้ปกครอง!AF12</f>
        <v>0</v>
      </c>
      <c r="H12" s="26" t="str">
        <f t="shared" si="0"/>
        <v>ปกติ</v>
      </c>
      <c r="I12" s="26">
        <f>ฉบับผู้ปกครอง!AI12</f>
        <v>0</v>
      </c>
      <c r="J12" s="26" t="str">
        <f t="shared" si="1"/>
        <v>ปกติ</v>
      </c>
      <c r="K12" s="26">
        <f>ฉบับผู้ปกครอง!AM12</f>
        <v>0</v>
      </c>
      <c r="L12" s="26" t="str">
        <f t="shared" si="2"/>
        <v>ปกติ</v>
      </c>
      <c r="M12" s="26">
        <f>ฉบับผู้ปกครอง!AQ12</f>
        <v>0</v>
      </c>
      <c r="N12" s="26" t="str">
        <f t="shared" si="3"/>
        <v>ปกติ</v>
      </c>
      <c r="O12" s="26">
        <f>ฉบับผู้ปกครอง!AS12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6">
      <c r="A13" s="40"/>
      <c r="B13" s="20" t="s">
        <v>20</v>
      </c>
      <c r="C13" s="44" t="str">
        <f>ฉบับครู!B13</f>
        <v>4/5</v>
      </c>
      <c r="D13" s="76">
        <f>ฉบับนักเรียน!C13</f>
        <v>44170</v>
      </c>
      <c r="E13" s="42" t="str">
        <f>ฉบับนักเรียน!D13</f>
        <v>นายฐิติวิชญ์  ปูกา</v>
      </c>
      <c r="F13" s="26" t="str">
        <f>ฉบับนักเรียน!E13</f>
        <v>ชาย</v>
      </c>
      <c r="G13" s="26">
        <f>ฉบับผู้ปกครอง!AF13</f>
        <v>0</v>
      </c>
      <c r="H13" s="26" t="str">
        <f t="shared" si="0"/>
        <v>ปกติ</v>
      </c>
      <c r="I13" s="26">
        <f>ฉบับผู้ปกครอง!AI13</f>
        <v>0</v>
      </c>
      <c r="J13" s="26" t="str">
        <f t="shared" si="1"/>
        <v>ปกติ</v>
      </c>
      <c r="K13" s="26">
        <f>ฉบับผู้ปกครอง!AM13</f>
        <v>0</v>
      </c>
      <c r="L13" s="26" t="str">
        <f t="shared" si="2"/>
        <v>ปกติ</v>
      </c>
      <c r="M13" s="26">
        <f>ฉบับผู้ปกครอง!AQ13</f>
        <v>0</v>
      </c>
      <c r="N13" s="26" t="str">
        <f t="shared" si="3"/>
        <v>ปกติ</v>
      </c>
      <c r="O13" s="26">
        <f>ฉบับผู้ปกครอง!AS13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6">
      <c r="A14" s="40"/>
      <c r="B14" s="20" t="s">
        <v>21</v>
      </c>
      <c r="C14" s="44" t="str">
        <f>ฉบับครู!B14</f>
        <v>4/5</v>
      </c>
      <c r="D14" s="76">
        <f>ฉบับนักเรียน!C14</f>
        <v>44215</v>
      </c>
      <c r="E14" s="42" t="str">
        <f>ฉบับนักเรียน!D14</f>
        <v>นายกาณต์นิธิ  เกษมณี</v>
      </c>
      <c r="F14" s="26" t="str">
        <f>ฉบับนักเรียน!E14</f>
        <v>ชาย</v>
      </c>
      <c r="G14" s="26">
        <f>ฉบับผู้ปกครอง!AF14</f>
        <v>0</v>
      </c>
      <c r="H14" s="26" t="str">
        <f t="shared" si="0"/>
        <v>ปกติ</v>
      </c>
      <c r="I14" s="26">
        <f>ฉบับผู้ปกครอง!AI14</f>
        <v>0</v>
      </c>
      <c r="J14" s="26" t="str">
        <f t="shared" si="1"/>
        <v>ปกติ</v>
      </c>
      <c r="K14" s="26">
        <f>ฉบับผู้ปกครอง!AM14</f>
        <v>0</v>
      </c>
      <c r="L14" s="26" t="str">
        <f t="shared" si="2"/>
        <v>ปกติ</v>
      </c>
      <c r="M14" s="26">
        <f>ฉบับผู้ปกครอง!AQ14</f>
        <v>0</v>
      </c>
      <c r="N14" s="26" t="str">
        <f t="shared" si="3"/>
        <v>ปกติ</v>
      </c>
      <c r="O14" s="26">
        <f>ฉบับผู้ปกครอง!AS14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6">
      <c r="A15" s="40"/>
      <c r="B15" s="20" t="s">
        <v>22</v>
      </c>
      <c r="C15" s="44" t="str">
        <f>ฉบับครู!B15</f>
        <v>4/5</v>
      </c>
      <c r="D15" s="76">
        <f>ฉบับนักเรียน!C15</f>
        <v>44218</v>
      </c>
      <c r="E15" s="42" t="str">
        <f>ฉบับนักเรียน!D15</f>
        <v>นายเสฏฐวุฒิ  แก้วชู</v>
      </c>
      <c r="F15" s="26" t="str">
        <f>ฉบับนักเรียน!E15</f>
        <v>ชาย</v>
      </c>
      <c r="G15" s="26">
        <f>ฉบับผู้ปกครอง!AF15</f>
        <v>0</v>
      </c>
      <c r="H15" s="26" t="str">
        <f t="shared" si="0"/>
        <v>ปกติ</v>
      </c>
      <c r="I15" s="26">
        <f>ฉบับผู้ปกครอง!AI15</f>
        <v>0</v>
      </c>
      <c r="J15" s="26" t="str">
        <f t="shared" si="1"/>
        <v>ปกติ</v>
      </c>
      <c r="K15" s="26">
        <f>ฉบับผู้ปกครอง!AM15</f>
        <v>0</v>
      </c>
      <c r="L15" s="26" t="str">
        <f t="shared" si="2"/>
        <v>ปกติ</v>
      </c>
      <c r="M15" s="26">
        <f>ฉบับผู้ปกครอง!AQ15</f>
        <v>0</v>
      </c>
      <c r="N15" s="26" t="str">
        <f t="shared" si="3"/>
        <v>ปกติ</v>
      </c>
      <c r="O15" s="26">
        <f>ฉบับผู้ปกครอง!AS15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6">
      <c r="A16" s="40"/>
      <c r="B16" s="20" t="s">
        <v>23</v>
      </c>
      <c r="C16" s="44" t="str">
        <f>ฉบับครู!B16</f>
        <v>4/5</v>
      </c>
      <c r="D16" s="76">
        <f>ฉบับนักเรียน!C16</f>
        <v>44361</v>
      </c>
      <c r="E16" s="42" t="str">
        <f>ฉบับนักเรียน!D16</f>
        <v>เด็กชายพีรวุฒิ  สุขะ</v>
      </c>
      <c r="F16" s="26" t="str">
        <f>ฉบับนักเรียน!E16</f>
        <v>ชาย</v>
      </c>
      <c r="G16" s="26">
        <f>ฉบับผู้ปกครอง!AF16</f>
        <v>0</v>
      </c>
      <c r="H16" s="26" t="str">
        <f t="shared" si="0"/>
        <v>ปกติ</v>
      </c>
      <c r="I16" s="26">
        <f>ฉบับผู้ปกครอง!AI16</f>
        <v>0</v>
      </c>
      <c r="J16" s="26" t="str">
        <f t="shared" si="1"/>
        <v>ปกติ</v>
      </c>
      <c r="K16" s="26">
        <f>ฉบับผู้ปกครอง!AM16</f>
        <v>0</v>
      </c>
      <c r="L16" s="26" t="str">
        <f t="shared" si="2"/>
        <v>ปกติ</v>
      </c>
      <c r="M16" s="26">
        <f>ฉบับผู้ปกครอง!AQ16</f>
        <v>0</v>
      </c>
      <c r="N16" s="26" t="str">
        <f t="shared" si="3"/>
        <v>ปกติ</v>
      </c>
      <c r="O16" s="26">
        <f>ฉบับผู้ปกครอง!AS16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6">
      <c r="A17" s="40"/>
      <c r="B17" s="20" t="s">
        <v>24</v>
      </c>
      <c r="C17" s="44" t="str">
        <f>ฉบับครู!B17</f>
        <v>4/5</v>
      </c>
      <c r="D17" s="76">
        <f>ฉบับนักเรียน!C17</f>
        <v>44406</v>
      </c>
      <c r="E17" s="42" t="str">
        <f>ฉบับนักเรียน!D17</f>
        <v>นายพชรพล  โป๊ะจิ๊ด</v>
      </c>
      <c r="F17" s="26" t="str">
        <f>ฉบับนักเรียน!E17</f>
        <v>ชาย</v>
      </c>
      <c r="G17" s="26">
        <f>ฉบับผู้ปกครอง!AF17</f>
        <v>0</v>
      </c>
      <c r="H17" s="26" t="str">
        <f t="shared" si="0"/>
        <v>ปกติ</v>
      </c>
      <c r="I17" s="26">
        <f>ฉบับผู้ปกครอง!AI17</f>
        <v>0</v>
      </c>
      <c r="J17" s="26" t="str">
        <f t="shared" si="1"/>
        <v>ปกติ</v>
      </c>
      <c r="K17" s="26">
        <f>ฉบับผู้ปกครอง!AM17</f>
        <v>0</v>
      </c>
      <c r="L17" s="26" t="str">
        <f t="shared" si="2"/>
        <v>ปกติ</v>
      </c>
      <c r="M17" s="26">
        <f>ฉบับผู้ปกครอง!AQ17</f>
        <v>0</v>
      </c>
      <c r="N17" s="26" t="str">
        <f t="shared" si="3"/>
        <v>ปกติ</v>
      </c>
      <c r="O17" s="27">
        <f>ฉบับผู้ปกครอง!AS17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6">
      <c r="A18" s="40"/>
      <c r="B18" s="20" t="s">
        <v>25</v>
      </c>
      <c r="C18" s="44" t="str">
        <f>ฉบับครู!B18</f>
        <v>4/5</v>
      </c>
      <c r="D18" s="76">
        <f>ฉบับนักเรียน!C18</f>
        <v>44412</v>
      </c>
      <c r="E18" s="42" t="str">
        <f>ฉบับนักเรียน!D18</f>
        <v>นายสรวิศ  ธรรมเจริญ</v>
      </c>
      <c r="F18" s="26" t="str">
        <f>ฉบับนักเรียน!E18</f>
        <v>ชาย</v>
      </c>
      <c r="G18" s="26">
        <f>ฉบับผู้ปกครอง!AF18</f>
        <v>0</v>
      </c>
      <c r="H18" s="26" t="str">
        <f t="shared" si="0"/>
        <v>ปกติ</v>
      </c>
      <c r="I18" s="26">
        <f>ฉบับผู้ปกครอง!AI18</f>
        <v>0</v>
      </c>
      <c r="J18" s="26" t="str">
        <f t="shared" si="1"/>
        <v>ปกติ</v>
      </c>
      <c r="K18" s="26">
        <f>ฉบับผู้ปกครอง!AM18</f>
        <v>0</v>
      </c>
      <c r="L18" s="26" t="str">
        <f t="shared" si="2"/>
        <v>ปกติ</v>
      </c>
      <c r="M18" s="26">
        <f>ฉบับผู้ปกครอง!AQ18</f>
        <v>0</v>
      </c>
      <c r="N18" s="26" t="str">
        <f t="shared" si="3"/>
        <v>ปกติ</v>
      </c>
      <c r="O18" s="26">
        <f>ฉบับผู้ปกครอง!AS18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6">
      <c r="A19" s="40"/>
      <c r="B19" s="20" t="s">
        <v>26</v>
      </c>
      <c r="C19" s="44" t="str">
        <f>ฉบับครู!B19</f>
        <v>4/5</v>
      </c>
      <c r="D19" s="76">
        <f>ฉบับนักเรียน!C19</f>
        <v>44413</v>
      </c>
      <c r="E19" s="42" t="str">
        <f>ฉบับนักเรียน!D19</f>
        <v>นายอเลฮานโดร  ริโก ควินเทโร</v>
      </c>
      <c r="F19" s="26" t="str">
        <f>ฉบับนักเรียน!E19</f>
        <v>ชาย</v>
      </c>
      <c r="G19" s="26">
        <f>ฉบับผู้ปกครอง!AF19</f>
        <v>0</v>
      </c>
      <c r="H19" s="26" t="str">
        <f t="shared" si="0"/>
        <v>ปกติ</v>
      </c>
      <c r="I19" s="26">
        <f>ฉบับผู้ปกครอง!AI19</f>
        <v>0</v>
      </c>
      <c r="J19" s="26" t="str">
        <f t="shared" si="1"/>
        <v>ปกติ</v>
      </c>
      <c r="K19" s="26">
        <f>ฉบับผู้ปกครอง!AM19</f>
        <v>0</v>
      </c>
      <c r="L19" s="26" t="str">
        <f t="shared" si="2"/>
        <v>ปกติ</v>
      </c>
      <c r="M19" s="26">
        <f>ฉบับผู้ปกครอง!AQ19</f>
        <v>0</v>
      </c>
      <c r="N19" s="26" t="str">
        <f t="shared" si="3"/>
        <v>ปกติ</v>
      </c>
      <c r="O19" s="26">
        <f>ฉบับผู้ปกครอง!AS19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6">
      <c r="A20" s="40"/>
      <c r="B20" s="20" t="s">
        <v>27</v>
      </c>
      <c r="C20" s="44" t="str">
        <f>ฉบับครู!B20</f>
        <v>4/5</v>
      </c>
      <c r="D20" s="76">
        <f>ฉบับนักเรียน!C20</f>
        <v>44445</v>
      </c>
      <c r="E20" s="42" t="str">
        <f>ฉบับนักเรียน!D20</f>
        <v>นายเดชาธร  เหมือนโค้ว</v>
      </c>
      <c r="F20" s="26" t="str">
        <f>ฉบับนักเรียน!E20</f>
        <v>ชาย</v>
      </c>
      <c r="G20" s="26">
        <f>ฉบับผู้ปกครอง!AF20</f>
        <v>0</v>
      </c>
      <c r="H20" s="26" t="str">
        <f t="shared" si="0"/>
        <v>ปกติ</v>
      </c>
      <c r="I20" s="26">
        <f>ฉบับผู้ปกครอง!AI20</f>
        <v>0</v>
      </c>
      <c r="J20" s="26" t="str">
        <f t="shared" si="1"/>
        <v>ปกติ</v>
      </c>
      <c r="K20" s="26">
        <f>ฉบับผู้ปกครอง!AM20</f>
        <v>0</v>
      </c>
      <c r="L20" s="26" t="str">
        <f t="shared" si="2"/>
        <v>ปกติ</v>
      </c>
      <c r="M20" s="26">
        <f>ฉบับผู้ปกครอง!AQ20</f>
        <v>0</v>
      </c>
      <c r="N20" s="26" t="str">
        <f t="shared" si="3"/>
        <v>ปกติ</v>
      </c>
      <c r="O20" s="26">
        <f>ฉบับผู้ปกครอง!AS20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6">
      <c r="A21" s="40"/>
      <c r="B21" s="20" t="s">
        <v>28</v>
      </c>
      <c r="C21" s="44" t="str">
        <f>ฉบับครู!B21</f>
        <v>4/5</v>
      </c>
      <c r="D21" s="76">
        <f>ฉบับนักเรียน!C21</f>
        <v>44450</v>
      </c>
      <c r="E21" s="42" t="str">
        <f>ฉบับนักเรียน!D21</f>
        <v>นายนนทพัธน์  เตียพานิชกิจ</v>
      </c>
      <c r="F21" s="26" t="str">
        <f>ฉบับนักเรียน!E21</f>
        <v>ชาย</v>
      </c>
      <c r="G21" s="26">
        <f>ฉบับผู้ปกครอง!AF21</f>
        <v>0</v>
      </c>
      <c r="H21" s="26" t="str">
        <f t="shared" si="0"/>
        <v>ปกติ</v>
      </c>
      <c r="I21" s="26">
        <f>ฉบับผู้ปกครอง!AI21</f>
        <v>0</v>
      </c>
      <c r="J21" s="26" t="str">
        <f t="shared" si="1"/>
        <v>ปกติ</v>
      </c>
      <c r="K21" s="26">
        <f>ฉบับผู้ปกครอง!AM21</f>
        <v>0</v>
      </c>
      <c r="L21" s="26" t="str">
        <f t="shared" si="2"/>
        <v>ปกติ</v>
      </c>
      <c r="M21" s="26">
        <f>ฉบับผู้ปกครอง!AQ21</f>
        <v>0</v>
      </c>
      <c r="N21" s="26" t="str">
        <f t="shared" si="3"/>
        <v>ปกติ</v>
      </c>
      <c r="O21" s="26">
        <f>ฉบับผู้ปกครอง!AS21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6">
      <c r="A22" s="40"/>
      <c r="B22" s="20" t="s">
        <v>29</v>
      </c>
      <c r="C22" s="44" t="str">
        <f>ฉบับครู!B22</f>
        <v>4/5</v>
      </c>
      <c r="D22" s="76">
        <f>ฉบับนักเรียน!C22</f>
        <v>44452</v>
      </c>
      <c r="E22" s="42" t="str">
        <f>ฉบับนักเรียน!D22</f>
        <v>นายปารมี  บริสุทธิ์บงกช</v>
      </c>
      <c r="F22" s="26" t="str">
        <f>ฉบับนักเรียน!E22</f>
        <v>ชาย</v>
      </c>
      <c r="G22" s="26">
        <f>ฉบับผู้ปกครอง!AF22</f>
        <v>0</v>
      </c>
      <c r="H22" s="26" t="str">
        <f t="shared" si="0"/>
        <v>ปกติ</v>
      </c>
      <c r="I22" s="26">
        <f>ฉบับผู้ปกครอง!AI22</f>
        <v>0</v>
      </c>
      <c r="J22" s="26" t="str">
        <f t="shared" si="1"/>
        <v>ปกติ</v>
      </c>
      <c r="K22" s="26">
        <f>ฉบับผู้ปกครอง!AM22</f>
        <v>0</v>
      </c>
      <c r="L22" s="26" t="str">
        <f t="shared" si="2"/>
        <v>ปกติ</v>
      </c>
      <c r="M22" s="26">
        <f>ฉบับผู้ปกครอง!AQ22</f>
        <v>0</v>
      </c>
      <c r="N22" s="26" t="str">
        <f t="shared" si="3"/>
        <v>ปกติ</v>
      </c>
      <c r="O22" s="26">
        <f>ฉบับผู้ปกครอง!AS22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6">
      <c r="A23" s="40"/>
      <c r="B23" s="20" t="s">
        <v>30</v>
      </c>
      <c r="C23" s="44" t="str">
        <f>ฉบับครู!B23</f>
        <v>4/5</v>
      </c>
      <c r="D23" s="76">
        <f>ฉบับนักเรียน!C23</f>
        <v>44460</v>
      </c>
      <c r="E23" s="42" t="str">
        <f>ฉบับนักเรียน!D23</f>
        <v>นายสิรวิชญ์  สุขประเสริฐ</v>
      </c>
      <c r="F23" s="26" t="str">
        <f>ฉบับนักเรียน!E23</f>
        <v>ชาย</v>
      </c>
      <c r="G23" s="26">
        <f>ฉบับผู้ปกครอง!AF23</f>
        <v>0</v>
      </c>
      <c r="H23" s="26" t="str">
        <f t="shared" si="0"/>
        <v>ปกติ</v>
      </c>
      <c r="I23" s="26">
        <f>ฉบับผู้ปกครอง!AI23</f>
        <v>0</v>
      </c>
      <c r="J23" s="26" t="str">
        <f t="shared" si="1"/>
        <v>ปกติ</v>
      </c>
      <c r="K23" s="26">
        <f>ฉบับผู้ปกครอง!AM23</f>
        <v>0</v>
      </c>
      <c r="L23" s="26" t="str">
        <f t="shared" si="2"/>
        <v>ปกติ</v>
      </c>
      <c r="M23" s="26">
        <f>ฉบับผู้ปกครอง!AQ23</f>
        <v>0</v>
      </c>
      <c r="N23" s="26" t="str">
        <f t="shared" si="3"/>
        <v>ปกติ</v>
      </c>
      <c r="O23" s="26">
        <f>ฉบับผู้ปกครอง!AS23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6">
      <c r="A24" s="40"/>
      <c r="B24" s="20" t="s">
        <v>31</v>
      </c>
      <c r="C24" s="44" t="str">
        <f>ฉบับครู!B24</f>
        <v>4/5</v>
      </c>
      <c r="D24" s="76">
        <f>ฉบับนักเรียน!C24</f>
        <v>44491</v>
      </c>
      <c r="E24" s="42" t="str">
        <f>ฉบับนักเรียน!D24</f>
        <v>นายธนวรรธน์  แสนสมบัติสกุล</v>
      </c>
      <c r="F24" s="26" t="str">
        <f>ฉบับนักเรียน!E24</f>
        <v>ชาย</v>
      </c>
      <c r="G24" s="26">
        <f>ฉบับผู้ปกครอง!AF24</f>
        <v>0</v>
      </c>
      <c r="H24" s="26" t="str">
        <f t="shared" si="0"/>
        <v>ปกติ</v>
      </c>
      <c r="I24" s="26">
        <f>ฉบับผู้ปกครอง!AI24</f>
        <v>0</v>
      </c>
      <c r="J24" s="26" t="str">
        <f t="shared" si="1"/>
        <v>ปกติ</v>
      </c>
      <c r="K24" s="26">
        <f>ฉบับผู้ปกครอง!AM24</f>
        <v>0</v>
      </c>
      <c r="L24" s="26" t="str">
        <f t="shared" si="2"/>
        <v>ปกติ</v>
      </c>
      <c r="M24" s="26">
        <f>ฉบับผู้ปกครอง!AQ24</f>
        <v>0</v>
      </c>
      <c r="N24" s="26" t="str">
        <f t="shared" si="3"/>
        <v>ปกติ</v>
      </c>
      <c r="O24" s="26">
        <f>ฉบับผู้ปกครอง!AS24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6">
      <c r="A25" s="40"/>
      <c r="B25" s="20" t="s">
        <v>32</v>
      </c>
      <c r="C25" s="44" t="str">
        <f>ฉบับครู!B25</f>
        <v>4/5</v>
      </c>
      <c r="D25" s="76">
        <f>ฉบับนักเรียน!C25</f>
        <v>44495</v>
      </c>
      <c r="E25" s="42" t="str">
        <f>ฉบับนักเรียน!D25</f>
        <v>นายพรพิพัฒน์  ศรีระวรรณ</v>
      </c>
      <c r="F25" s="26" t="str">
        <f>ฉบับนักเรียน!E25</f>
        <v>ชาย</v>
      </c>
      <c r="G25" s="26">
        <f>ฉบับผู้ปกครอง!AF25</f>
        <v>0</v>
      </c>
      <c r="H25" s="26" t="str">
        <f t="shared" si="0"/>
        <v>ปกติ</v>
      </c>
      <c r="I25" s="26">
        <f>ฉบับผู้ปกครอง!AI25</f>
        <v>0</v>
      </c>
      <c r="J25" s="26" t="str">
        <f t="shared" si="1"/>
        <v>ปกติ</v>
      </c>
      <c r="K25" s="26">
        <f>ฉบับผู้ปกครอง!AM25</f>
        <v>0</v>
      </c>
      <c r="L25" s="26" t="str">
        <f t="shared" si="2"/>
        <v>ปกติ</v>
      </c>
      <c r="M25" s="26">
        <f>ฉบับผู้ปกครอง!AQ25</f>
        <v>0</v>
      </c>
      <c r="N25" s="26" t="str">
        <f t="shared" si="3"/>
        <v>ปกติ</v>
      </c>
      <c r="O25" s="26">
        <f>ฉบับผู้ปกครอง!AS25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6">
      <c r="A26" s="40"/>
      <c r="B26" s="20" t="s">
        <v>33</v>
      </c>
      <c r="C26" s="44" t="str">
        <f>ฉบับครู!B26</f>
        <v>4/5</v>
      </c>
      <c r="D26" s="76">
        <f>ฉบับนักเรียน!C26</f>
        <v>44498</v>
      </c>
      <c r="E26" s="42" t="str">
        <f>ฉบับนักเรียน!D26</f>
        <v>นายภาคภูมิ  เทพโภชน์</v>
      </c>
      <c r="F26" s="26" t="str">
        <f>ฉบับนักเรียน!E26</f>
        <v>ชาย</v>
      </c>
      <c r="G26" s="26">
        <f>ฉบับผู้ปกครอง!AF26</f>
        <v>0</v>
      </c>
      <c r="H26" s="26" t="str">
        <f t="shared" si="0"/>
        <v>ปกติ</v>
      </c>
      <c r="I26" s="26">
        <f>ฉบับผู้ปกครอง!AI26</f>
        <v>0</v>
      </c>
      <c r="J26" s="26" t="str">
        <f t="shared" si="1"/>
        <v>ปกติ</v>
      </c>
      <c r="K26" s="26">
        <f>ฉบับผู้ปกครอง!AM26</f>
        <v>0</v>
      </c>
      <c r="L26" s="26" t="str">
        <f t="shared" si="2"/>
        <v>ปกติ</v>
      </c>
      <c r="M26" s="26">
        <f>ฉบับผู้ปกครอง!AQ26</f>
        <v>0</v>
      </c>
      <c r="N26" s="26" t="str">
        <f t="shared" si="3"/>
        <v>ปกติ</v>
      </c>
      <c r="O26" s="26">
        <f>ฉบับผู้ปกครอง!AS26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4/5</v>
      </c>
      <c r="D27" s="76">
        <f>ฉบับนักเรียน!C27</f>
        <v>46210</v>
      </c>
      <c r="E27" s="42" t="str">
        <f>ฉบับนักเรียน!D27</f>
        <v>นายกฤษตฤณ  จารณะ</v>
      </c>
      <c r="F27" s="26" t="str">
        <f>ฉบับนักเรียน!E27</f>
        <v>ชาย</v>
      </c>
      <c r="G27" s="26">
        <f>ฉบับผู้ปกครอง!AF27</f>
        <v>0</v>
      </c>
      <c r="H27" s="26" t="str">
        <f t="shared" si="0"/>
        <v>ปกติ</v>
      </c>
      <c r="I27" s="26">
        <f>ฉบับผู้ปกครอง!AI27</f>
        <v>0</v>
      </c>
      <c r="J27" s="26" t="str">
        <f t="shared" si="1"/>
        <v>ปกติ</v>
      </c>
      <c r="K27" s="26">
        <f>ฉบับผู้ปกครอง!AM27</f>
        <v>0</v>
      </c>
      <c r="L27" s="26" t="str">
        <f t="shared" si="2"/>
        <v>ปกติ</v>
      </c>
      <c r="M27" s="26">
        <f>ฉบับผู้ปกครอง!AQ27</f>
        <v>0</v>
      </c>
      <c r="N27" s="26" t="str">
        <f t="shared" si="3"/>
        <v>ปกติ</v>
      </c>
      <c r="O27" s="26">
        <f>ฉบับผู้ปกครอง!AS27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4/5</v>
      </c>
      <c r="D28" s="76">
        <f>ฉบับนักเรียน!C28</f>
        <v>46211</v>
      </c>
      <c r="E28" s="42" t="str">
        <f>ฉบับนักเรียน!D28</f>
        <v>นายชยพล  มังคะละ</v>
      </c>
      <c r="F28" s="26" t="str">
        <f>ฉบับนักเรียน!E28</f>
        <v>ชาย</v>
      </c>
      <c r="G28" s="26">
        <f>ฉบับผู้ปกครอง!AF28</f>
        <v>0</v>
      </c>
      <c r="H28" s="26" t="str">
        <f t="shared" si="0"/>
        <v>ปกติ</v>
      </c>
      <c r="I28" s="26">
        <f>ฉบับผู้ปกครอง!AI28</f>
        <v>0</v>
      </c>
      <c r="J28" s="26" t="str">
        <f t="shared" si="1"/>
        <v>ปกติ</v>
      </c>
      <c r="K28" s="26">
        <f>ฉบับผู้ปกครอง!AM28</f>
        <v>0</v>
      </c>
      <c r="L28" s="26" t="str">
        <f t="shared" si="2"/>
        <v>ปกติ</v>
      </c>
      <c r="M28" s="26">
        <f>ฉบับผู้ปกครอง!AQ28</f>
        <v>0</v>
      </c>
      <c r="N28" s="26" t="str">
        <f t="shared" si="3"/>
        <v>ปกติ</v>
      </c>
      <c r="O28" s="26">
        <f>ฉบับผู้ปกครอง!AS28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4/5</v>
      </c>
      <c r="D29" s="76">
        <f>ฉบับนักเรียน!C29</f>
        <v>46212</v>
      </c>
      <c r="E29" s="42" t="str">
        <f>ฉบับนักเรียน!D29</f>
        <v>นายหาญนที  สีชมภู</v>
      </c>
      <c r="F29" s="26" t="str">
        <f>ฉบับนักเรียน!E29</f>
        <v>ชาย</v>
      </c>
      <c r="G29" s="26">
        <f>ฉบับผู้ปกครอง!AF29</f>
        <v>0</v>
      </c>
      <c r="H29" s="26" t="str">
        <f t="shared" si="0"/>
        <v>ปกติ</v>
      </c>
      <c r="I29" s="26">
        <f>ฉบับผู้ปกครอง!AI29</f>
        <v>0</v>
      </c>
      <c r="J29" s="26" t="str">
        <f t="shared" si="1"/>
        <v>ปกติ</v>
      </c>
      <c r="K29" s="26">
        <f>ฉบับผู้ปกครอง!AM29</f>
        <v>0</v>
      </c>
      <c r="L29" s="26" t="str">
        <f t="shared" si="2"/>
        <v>ปกติ</v>
      </c>
      <c r="M29" s="26">
        <f>ฉบับผู้ปกครอง!AQ29</f>
        <v>0</v>
      </c>
      <c r="N29" s="26" t="str">
        <f t="shared" si="3"/>
        <v>ปกติ</v>
      </c>
      <c r="O29" s="26">
        <f>ฉบับผู้ปกครอง!AS29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4/5</v>
      </c>
      <c r="D30" s="76">
        <f>ฉบับนักเรียน!C30</f>
        <v>44023</v>
      </c>
      <c r="E30" s="42" t="str">
        <f>ฉบับนักเรียน!D30</f>
        <v>นางสาวกมลชนก  กันทเนตร์</v>
      </c>
      <c r="F30" s="26" t="str">
        <f>ฉบับนักเรียน!E30</f>
        <v>หญิง</v>
      </c>
      <c r="G30" s="26">
        <f>ฉบับผู้ปกครอง!AF30</f>
        <v>0</v>
      </c>
      <c r="H30" s="26" t="str">
        <f t="shared" si="0"/>
        <v>ปกติ</v>
      </c>
      <c r="I30" s="26">
        <f>ฉบับผู้ปกครอง!AI30</f>
        <v>0</v>
      </c>
      <c r="J30" s="26" t="str">
        <f t="shared" si="1"/>
        <v>ปกติ</v>
      </c>
      <c r="K30" s="26">
        <f>ฉบับผู้ปกครอง!AM30</f>
        <v>0</v>
      </c>
      <c r="L30" s="26" t="str">
        <f t="shared" si="2"/>
        <v>ปกติ</v>
      </c>
      <c r="M30" s="26">
        <f>ฉบับผู้ปกครอง!AQ30</f>
        <v>0</v>
      </c>
      <c r="N30" s="26" t="str">
        <f t="shared" si="3"/>
        <v>ปกติ</v>
      </c>
      <c r="O30" s="26">
        <f>ฉบับผู้ปกครอง!AS30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4/5</v>
      </c>
      <c r="D31" s="76">
        <f>ฉบับนักเรียน!C31</f>
        <v>44107</v>
      </c>
      <c r="E31" s="42" t="str">
        <f>ฉบับนักเรียน!D31</f>
        <v>เด็กหญิงธวัลรัตน์  ปู่จันทร์</v>
      </c>
      <c r="F31" s="26" t="str">
        <f>ฉบับนักเรียน!E31</f>
        <v>หญิง</v>
      </c>
      <c r="G31" s="26">
        <f>ฉบับผู้ปกครอง!AF31</f>
        <v>0</v>
      </c>
      <c r="H31" s="26" t="str">
        <f t="shared" si="0"/>
        <v>ปกติ</v>
      </c>
      <c r="I31" s="26">
        <f>ฉบับผู้ปกครอง!AI31</f>
        <v>0</v>
      </c>
      <c r="J31" s="26" t="str">
        <f t="shared" si="1"/>
        <v>ปกติ</v>
      </c>
      <c r="K31" s="26">
        <f>ฉบับผู้ปกครอง!AM31</f>
        <v>0</v>
      </c>
      <c r="L31" s="26" t="str">
        <f t="shared" si="2"/>
        <v>ปกติ</v>
      </c>
      <c r="M31" s="26">
        <f>ฉบับผู้ปกครอง!AQ31</f>
        <v>0</v>
      </c>
      <c r="N31" s="26" t="str">
        <f t="shared" si="3"/>
        <v>ปกติ</v>
      </c>
      <c r="O31" s="26">
        <f>ฉบับผู้ปกครอง!AS31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4/5</v>
      </c>
      <c r="D32" s="76">
        <f>ฉบับนักเรียน!C32</f>
        <v>44192</v>
      </c>
      <c r="E32" s="42" t="str">
        <f>ฉบับนักเรียน!D32</f>
        <v>นางสาวณัฐวรรณ  เพชรสิทธิ์</v>
      </c>
      <c r="F32" s="26" t="str">
        <f>ฉบับนักเรียน!E32</f>
        <v>หญิง</v>
      </c>
      <c r="G32" s="26">
        <f>ฉบับผู้ปกครอง!AF32</f>
        <v>0</v>
      </c>
      <c r="H32" s="26" t="str">
        <f t="shared" si="0"/>
        <v>ปกติ</v>
      </c>
      <c r="I32" s="26">
        <f>ฉบับผู้ปกครอง!AI32</f>
        <v>0</v>
      </c>
      <c r="J32" s="26" t="str">
        <f t="shared" si="1"/>
        <v>ปกติ</v>
      </c>
      <c r="K32" s="26">
        <f>ฉบับผู้ปกครอง!AM32</f>
        <v>0</v>
      </c>
      <c r="L32" s="26" t="str">
        <f t="shared" si="2"/>
        <v>ปกติ</v>
      </c>
      <c r="M32" s="26">
        <f>ฉบับผู้ปกครอง!AQ32</f>
        <v>0</v>
      </c>
      <c r="N32" s="26" t="str">
        <f t="shared" si="3"/>
        <v>ปกติ</v>
      </c>
      <c r="O32" s="26">
        <f>ฉบับผู้ปกครอง!AS32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4/5</v>
      </c>
      <c r="D33" s="76">
        <f>ฉบับนักเรียน!C33</f>
        <v>44257</v>
      </c>
      <c r="E33" s="42" t="str">
        <f>ฉบับนักเรียน!D33</f>
        <v>เด็กหญิงหนึ่งฤทัย  ม่วงอ่อน</v>
      </c>
      <c r="F33" s="26" t="str">
        <f>ฉบับนักเรียน!E33</f>
        <v>หญิง</v>
      </c>
      <c r="G33" s="26">
        <f>ฉบับผู้ปกครอง!AF33</f>
        <v>0</v>
      </c>
      <c r="H33" s="26" t="str">
        <f t="shared" si="0"/>
        <v>ปกติ</v>
      </c>
      <c r="I33" s="26">
        <f>ฉบับผู้ปกครอง!AI33</f>
        <v>0</v>
      </c>
      <c r="J33" s="26" t="str">
        <f t="shared" si="1"/>
        <v>ปกติ</v>
      </c>
      <c r="K33" s="26">
        <f>ฉบับผู้ปกครอง!AM33</f>
        <v>0</v>
      </c>
      <c r="L33" s="26" t="str">
        <f t="shared" si="2"/>
        <v>ปกติ</v>
      </c>
      <c r="M33" s="26">
        <f>ฉบับผู้ปกครอง!AQ33</f>
        <v>0</v>
      </c>
      <c r="N33" s="26" t="str">
        <f t="shared" si="3"/>
        <v>ปกติ</v>
      </c>
      <c r="O33" s="26">
        <f>ฉบับผู้ปกครอง!AS33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4/5</v>
      </c>
      <c r="D34" s="76">
        <f>ฉบับนักเรียน!C34</f>
        <v>44344</v>
      </c>
      <c r="E34" s="42" t="str">
        <f>ฉบับนักเรียน!D34</f>
        <v>เด็กหญิงภัทรวดี  ธวัชธาตรี</v>
      </c>
      <c r="F34" s="26" t="str">
        <f>ฉบับนักเรียน!E34</f>
        <v>หญิง</v>
      </c>
      <c r="G34" s="26">
        <f>ฉบับผู้ปกครอง!AF34</f>
        <v>0</v>
      </c>
      <c r="H34" s="26" t="str">
        <f t="shared" si="0"/>
        <v>ปกติ</v>
      </c>
      <c r="I34" s="26">
        <f>ฉบับผู้ปกครอง!AI34</f>
        <v>0</v>
      </c>
      <c r="J34" s="26" t="str">
        <f t="shared" si="1"/>
        <v>ปกติ</v>
      </c>
      <c r="K34" s="26">
        <f>ฉบับผู้ปกครอง!AM34</f>
        <v>0</v>
      </c>
      <c r="L34" s="26" t="str">
        <f t="shared" si="2"/>
        <v>ปกติ</v>
      </c>
      <c r="M34" s="26">
        <f>ฉบับผู้ปกครอง!AQ34</f>
        <v>0</v>
      </c>
      <c r="N34" s="26" t="str">
        <f t="shared" si="3"/>
        <v>ปกติ</v>
      </c>
      <c r="O34" s="26">
        <f>ฉบับผู้ปกครอง!AS34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4/5</v>
      </c>
      <c r="D35" s="76">
        <f>ฉบับนักเรียน!C35</f>
        <v>44379</v>
      </c>
      <c r="E35" s="42" t="str">
        <f>ฉบับนักเรียน!D35</f>
        <v>นางสาวตรีชฎา  สุทธิ์สถาน</v>
      </c>
      <c r="F35" s="26" t="str">
        <f>ฉบับนักเรียน!E35</f>
        <v>หญิง</v>
      </c>
      <c r="G35" s="26">
        <f>ฉบับผู้ปกครอง!AF35</f>
        <v>0</v>
      </c>
      <c r="H35" s="26" t="str">
        <f t="shared" si="0"/>
        <v>ปกติ</v>
      </c>
      <c r="I35" s="26">
        <f>ฉบับผู้ปกครอง!AI35</f>
        <v>0</v>
      </c>
      <c r="J35" s="26" t="str">
        <f t="shared" si="1"/>
        <v>ปกติ</v>
      </c>
      <c r="K35" s="26">
        <f>ฉบับผู้ปกครอง!AM35</f>
        <v>0</v>
      </c>
      <c r="L35" s="26" t="str">
        <f t="shared" si="2"/>
        <v>ปกติ</v>
      </c>
      <c r="M35" s="26">
        <f>ฉบับผู้ปกครอง!AQ35</f>
        <v>0</v>
      </c>
      <c r="N35" s="26" t="str">
        <f t="shared" si="3"/>
        <v>ปกติ</v>
      </c>
      <c r="O35" s="26">
        <f>ฉบับผู้ปกครอง!AS35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4/5</v>
      </c>
      <c r="D36" s="76">
        <f>ฉบับนักเรียน!C36</f>
        <v>44477</v>
      </c>
      <c r="E36" s="42" t="str">
        <f>ฉบับนักเรียน!D36</f>
        <v>นางสาวมนปรียา  บัวมาตร</v>
      </c>
      <c r="F36" s="26" t="str">
        <f>ฉบับนักเรียน!E36</f>
        <v>หญิง</v>
      </c>
      <c r="G36" s="26">
        <f>ฉบับผู้ปกครอง!AF36</f>
        <v>0</v>
      </c>
      <c r="H36" s="26" t="str">
        <f t="shared" si="0"/>
        <v>ปกติ</v>
      </c>
      <c r="I36" s="26">
        <f>ฉบับผู้ปกครอง!AI36</f>
        <v>0</v>
      </c>
      <c r="J36" s="26" t="str">
        <f t="shared" si="1"/>
        <v>ปกติ</v>
      </c>
      <c r="K36" s="26">
        <f>ฉบับผู้ปกครอง!AM36</f>
        <v>0</v>
      </c>
      <c r="L36" s="26" t="str">
        <f t="shared" si="2"/>
        <v>ปกติ</v>
      </c>
      <c r="M36" s="26">
        <f>ฉบับผู้ปกครอง!AQ36</f>
        <v>0</v>
      </c>
      <c r="N36" s="26" t="str">
        <f t="shared" si="3"/>
        <v>ปกติ</v>
      </c>
      <c r="O36" s="26">
        <f>ฉบับผู้ปกครอง!AS36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4/5</v>
      </c>
      <c r="D37" s="76">
        <f>ฉบับนักเรียน!C37</f>
        <v>46213</v>
      </c>
      <c r="E37" s="42" t="str">
        <f>ฉบับนักเรียน!D37</f>
        <v>นางสาวชมพูนุท  กริดโสภี</v>
      </c>
      <c r="F37" s="26" t="str">
        <f>ฉบับนักเรียน!E37</f>
        <v>หญิง</v>
      </c>
      <c r="G37" s="26">
        <f>ฉบับผู้ปกครอง!AF37</f>
        <v>0</v>
      </c>
      <c r="H37" s="26" t="str">
        <f t="shared" si="0"/>
        <v>ปกติ</v>
      </c>
      <c r="I37" s="26">
        <f>ฉบับผู้ปกครอง!AI37</f>
        <v>0</v>
      </c>
      <c r="J37" s="26" t="str">
        <f t="shared" si="1"/>
        <v>ปกติ</v>
      </c>
      <c r="K37" s="26">
        <f>ฉบับผู้ปกครอง!AM37</f>
        <v>0</v>
      </c>
      <c r="L37" s="26" t="str">
        <f t="shared" si="2"/>
        <v>ปกติ</v>
      </c>
      <c r="M37" s="26">
        <f>ฉบับผู้ปกครอง!AQ37</f>
        <v>0</v>
      </c>
      <c r="N37" s="26" t="str">
        <f t="shared" si="3"/>
        <v>ปกติ</v>
      </c>
      <c r="O37" s="26">
        <f>ฉบับผู้ปกครอง!AS37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4/5</v>
      </c>
      <c r="D38" s="76">
        <f>ฉบับนักเรียน!C38</f>
        <v>46215</v>
      </c>
      <c r="E38" s="42" t="str">
        <f>ฉบับนักเรียน!D38</f>
        <v>เด็กหญิงศรัญญ่า  เป็นขลุ่ย</v>
      </c>
      <c r="F38" s="26" t="str">
        <f>ฉบับนักเรียน!E38</f>
        <v>หญิง</v>
      </c>
      <c r="G38" s="26">
        <f>ฉบับผู้ปกครอง!AF38</f>
        <v>0</v>
      </c>
      <c r="H38" s="26" t="str">
        <f t="shared" si="0"/>
        <v>ปกติ</v>
      </c>
      <c r="I38" s="26">
        <f>ฉบับผู้ปกครอง!AI38</f>
        <v>0</v>
      </c>
      <c r="J38" s="26" t="str">
        <f t="shared" si="1"/>
        <v>ปกติ</v>
      </c>
      <c r="K38" s="26">
        <f>ฉบับผู้ปกครอง!AM38</f>
        <v>0</v>
      </c>
      <c r="L38" s="26" t="str">
        <f t="shared" si="2"/>
        <v>ปกติ</v>
      </c>
      <c r="M38" s="26">
        <f>ฉบับผู้ปกครอง!AQ38</f>
        <v>0</v>
      </c>
      <c r="N38" s="26" t="str">
        <f t="shared" si="3"/>
        <v>ปกติ</v>
      </c>
      <c r="O38" s="26">
        <f>ฉบับผู้ปกครอง!AS38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4/5</v>
      </c>
      <c r="D39" s="76">
        <f>ฉบับนักเรียน!C39</f>
        <v>46216</v>
      </c>
      <c r="E39" s="42" t="str">
        <f>ฉบับนักเรียน!D39</f>
        <v>นางสาวอารียา  ภิสิทธิ์ธี</v>
      </c>
      <c r="F39" s="26" t="str">
        <f>ฉบับนักเรียน!E39</f>
        <v>หญิง</v>
      </c>
      <c r="G39" s="26">
        <f>ฉบับผู้ปกครอง!AF39</f>
        <v>0</v>
      </c>
      <c r="H39" s="26" t="str">
        <f t="shared" si="0"/>
        <v>ปกติ</v>
      </c>
      <c r="I39" s="26">
        <f>ฉบับผู้ปกครอง!AI39</f>
        <v>0</v>
      </c>
      <c r="J39" s="26" t="str">
        <f t="shared" si="1"/>
        <v>ปกติ</v>
      </c>
      <c r="K39" s="26">
        <f>ฉบับผู้ปกครอง!AM39</f>
        <v>0</v>
      </c>
      <c r="L39" s="26" t="str">
        <f t="shared" si="2"/>
        <v>ปกติ</v>
      </c>
      <c r="M39" s="26">
        <f>ฉบับผู้ปกครอง!AQ39</f>
        <v>0</v>
      </c>
      <c r="N39" s="26" t="str">
        <f t="shared" si="3"/>
        <v>ปกติ</v>
      </c>
      <c r="O39" s="26">
        <f>ฉบับผู้ปกครอง!AS39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/>
      <c r="D40" s="76"/>
      <c r="E40" s="42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/>
      <c r="D41" s="76"/>
      <c r="E41" s="42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/>
      <c r="D42" s="76"/>
      <c r="E42" s="42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/>
      <c r="D43" s="76"/>
      <c r="E43" s="42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76"/>
      <c r="E44" s="4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30" t="s">
        <v>61</v>
      </c>
      <c r="C54" s="77"/>
      <c r="D54" s="31"/>
      <c r="E54" s="7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2" customHeight="1" x14ac:dyDescent="0.6">
      <c r="A55" s="40"/>
      <c r="B55" s="79"/>
      <c r="C55" s="79"/>
      <c r="D55" s="80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>
        <f>report1!M56</f>
        <v>0</v>
      </c>
      <c r="N56" s="40"/>
      <c r="O56" s="40">
        <f>report1!O56</f>
        <v>0</v>
      </c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45" t="str">
        <f>report1!E57</f>
        <v>นายทองจันทร์ เติมจิตร</v>
      </c>
      <c r="F57" s="40"/>
      <c r="G57" s="40"/>
      <c r="H57" s="40"/>
      <c r="I57" s="40"/>
      <c r="J57" s="40"/>
      <c r="K57" s="40"/>
      <c r="L57" s="40"/>
      <c r="M57" s="40">
        <f>report1!M57</f>
        <v>0</v>
      </c>
      <c r="N57" s="87" t="str">
        <f>report1!N57</f>
        <v>นางสาวสุวิมล ประดับสุข</v>
      </c>
      <c r="O57" s="88"/>
      <c r="P57" s="88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45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7" t="str">
        <f>report1!N58</f>
        <v>ครูที่ปรึกษา</v>
      </c>
      <c r="O58" s="88"/>
      <c r="P58" s="88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