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K.Chaaim_SA\25_SDQ\SDQ_2566\M.4\"/>
    </mc:Choice>
  </mc:AlternateContent>
  <bookViews>
    <workbookView xWindow="0" yWindow="0" windowWidth="24000" windowHeight="9735" activeTab="2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52511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<sst xmlns="http://schemas.openxmlformats.org/spreadsheetml/2006/main" count="870" uniqueCount="143">
  <si>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</si>
  <si>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</si>
  <si>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</si>
  <si>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</si>
  <si>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</si>
  <si>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</si>
  <si>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</si>
  <si>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</si>
  <si>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</si>
  <si>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</si>
  <si>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</si>
  <si>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</si>
  <si>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</si>
  <si>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</si>
  <si>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</si>
  <si>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</si>
  <si>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</si>
  <si>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</si>
  <si>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</si>
  <si>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</si>
  <si>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</si>
  <si>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</si>
  <si>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</si>
  <si>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</si>
  <si>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</si>
  <si>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</si>
  <si>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</si>
  <si>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</si>
  <si>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</si>
  <si>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</si>
  <si>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</si>
  <si>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</si>
  <si>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</si>
  <si>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</si>
  <si>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</si>
  <si>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</si>
  <si>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</si>
  <si>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</si>
  <si>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</si>
  <si>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</si>
  <si>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</si>
  <si>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</si>
  <si>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</si>
  <si>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</si>
  <si>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</si>
  <si>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</si>
  <si>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</si>
  <si>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</si>
  <si>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</si>
  <si>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</si>
  <si>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</si>
  <si>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</si>
  <si>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</si>
  <si>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</si>
  <si>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</si>
  <si>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</si>
  <si>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</si>
  <si>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</si>
  <si>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</si>
  <si>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</si>
  <si>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</si>
  <si>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</si>
  <si>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</si>
  <si>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</si>
  <si>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</si>
  <si>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</si>
  <si>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</si>
  <si>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</si>
  <si>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</si>
  <si>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</si>
  <si>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</si>
  <si>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</si>
  <si>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</si>
  <si>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</si>
  <si>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</si>
  <si>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</si>
  <si>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</si>
  <si>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</si>
  <si>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</si>
  <si>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</si>
  <si>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</si>
  <si>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</si>
  <si>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</si>
  <si>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</si>
  <si>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</si>
  <si>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</si>
  <si>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</si>
  <si>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</si>
  <si>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</si>
  <si>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</si>
  <si>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</si>
  <si>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</si>
  <si>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</si>
  <si>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</si>
  <si>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</si>
  <si>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</si>
  <si>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</si>
  <si>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</si>
  <si>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</si>
  <si>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</si>
  <si>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นายเมธัส  พรหมดวง</t>
  </si>
  <si>
    <t>นายฐิติวัฒน์  พูนขำ</t>
  </si>
  <si>
    <t>นายณัฎฐ์ธนัน  สุวรรณเมือง</t>
  </si>
  <si>
    <t>นายจิรายุ  ตลาดธานี</t>
  </si>
  <si>
    <t>นายแทนบุญ  สกุลชาติ</t>
  </si>
  <si>
    <t>เด็กชายพีรพัฒน์  จันทร์สมัย</t>
  </si>
  <si>
    <t>นายรุจิภาส  มาประดิษฐ์</t>
  </si>
  <si>
    <t>นายศักดิ์ชัย  ภักดีบุตร</t>
  </si>
  <si>
    <t>นายณฐรัช  วิริยะศรีสุนทร</t>
  </si>
  <si>
    <t>นายพสิษฐ์  วงค์อารินทร์</t>
  </si>
  <si>
    <t>นายภาคิน  ราชวงษ์</t>
  </si>
  <si>
    <t>นายชัยพัฒน์  จิตตานุปกรณ์</t>
  </si>
  <si>
    <t>นายชาคริส  สงเสน</t>
  </si>
  <si>
    <t>นายทักษ์ดนัย  ช้างแก้ว</t>
  </si>
  <si>
    <t>นายชนกันต์  แก้ววิมาน</t>
  </si>
  <si>
    <t>นายจิรภัทร  ม้วนทอง</t>
  </si>
  <si>
    <t>นายธีรนัย  พิทักษ์วศิน</t>
  </si>
  <si>
    <t>นายกรรม์ภิรมย์  แตงเติมผล</t>
  </si>
  <si>
    <t>นายศรัณยู  ทองมาเอง</t>
  </si>
  <si>
    <t>นายสวิตต์  ลาซัยนี</t>
  </si>
  <si>
    <t>นายอภิรักษ์  ปัสสาวะเน</t>
  </si>
  <si>
    <t>นายพีรธัช  วังศรี</t>
  </si>
  <si>
    <t>นายกิตติพงค์  แสงสุวรรณ์</t>
  </si>
  <si>
    <t>นายสิปปกร  หุ่นพยนต์</t>
  </si>
  <si>
    <t>เด็กหญิงกมลชนก  กีรติสันติ</t>
  </si>
  <si>
    <t>นางสาวณัฐฎา  กัณหา</t>
  </si>
  <si>
    <t>นางสาวสุนิตา  เรียงปาน</t>
  </si>
  <si>
    <t>นางสาวแพรทราย  สว่างทรวง</t>
  </si>
  <si>
    <t>นางสาวศิริยานันท์  ระยับศรี</t>
  </si>
  <si>
    <t>นางสาวแพรวปวีณ์  เมืองราช</t>
  </si>
  <si>
    <t>นางสาวมัณฑิตา  พวงมาลัย</t>
  </si>
  <si>
    <t>นางสาวจิรัฐิติกาล  หมุ่ยมาต</t>
  </si>
  <si>
    <t>นางสาวกัญญารัตน์  นิจสุข</t>
  </si>
  <si>
    <t>นางสาวศศิญดา  เปรมปรี</t>
  </si>
  <si>
    <t>นางสาวพรไพลิน  เนตรวงษ์</t>
  </si>
  <si>
    <t>นางสาวกัญญาพัชร์  ปรีญานนท์</t>
  </si>
  <si>
    <t>นางสาวณัฐกานต์  ขยันงาน</t>
  </si>
  <si>
    <t>นางสาวแพรวา  ศรีขาวผ่อง</t>
  </si>
  <si>
    <t>นางสาวหนิง  -</t>
  </si>
  <si>
    <t>นางสาวอัถยา  ศศิบุตร</t>
  </si>
  <si>
    <t>4/6</t>
  </si>
  <si>
    <t>นางสาวธิดาทิพย์ ภูนาโคก</t>
  </si>
  <si>
    <t>นายณัฐวุฒิ จิตดี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</si>
</sst>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5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15" fillId="0" borderId="11" xfId="0" applyFont="1" applyBorder="1" applyAlignment="1">
      <alignment horizontal="center" vertical="center" shrinkToFit="1"/>
    </xf>
    <xf numFmtId="164" fontId="15" fillId="0" borderId="11" xfId="0" applyNumberFormat="1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F0-4876-A452-702F01BA6563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033984"/>
        <c:axId val="174501760"/>
      </c:barChart>
      <c:catAx>
        <c:axId val="17303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4501760"/>
        <c:crosses val="autoZero"/>
        <c:auto val="1"/>
        <c:lblAlgn val="ctr"/>
        <c:lblOffset val="100"/>
        <c:noMultiLvlLbl val="1"/>
      </c:catAx>
      <c:valAx>
        <c:axId val="17450176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3033984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91-4F2B-9297-69D9DC74A214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747696"/>
        <c:axId val="275748256"/>
      </c:barChart>
      <c:catAx>
        <c:axId val="27574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75748256"/>
        <c:crosses val="autoZero"/>
        <c:auto val="1"/>
        <c:lblAlgn val="ctr"/>
        <c:lblOffset val="100"/>
        <c:noMultiLvlLbl val="1"/>
      </c:catAx>
      <c:valAx>
        <c:axId val="27574825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7574769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5E-4C06-B940-4DF504341ADE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5750496"/>
        <c:axId val="275751056"/>
      </c:barChart>
      <c:catAx>
        <c:axId val="27575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75751056"/>
        <c:crosses val="autoZero"/>
        <c:auto val="1"/>
        <c:lblAlgn val="ctr"/>
        <c:lblOffset val="100"/>
        <c:noMultiLvlLbl val="1"/>
      </c:catAx>
      <c:valAx>
        <c:axId val="27575105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75750496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xmlns="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xmlns="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xmlns="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BM1006"/>
  <sheetViews>
    <sheetView workbookViewId="0">
      <pane ySplit="4" topLeftCell="A53" activePane="bottomLeft" state="frozen"/>
      <selection pane="bottomLeft" activeCell="A57" sqref="A57:XFD59"/>
    </sheetView>
  </sheetViews>
  <sheetFormatPr defaultColWidth="10.09765625" defaultRowHeight="15" customHeight="1" x14ac:dyDescent="0.5"/>
  <cols>
    <col min="1" max="1" width="3.3984375" style="52" customWidth="1"/>
    <col min="2" max="2" width="4.59765625" style="52" customWidth="1"/>
    <col min="3" max="3" width="7.69921875" style="52" customWidth="1"/>
    <col min="4" max="4" width="27.69921875" style="52" customWidth="1"/>
    <col min="5" max="5" width="4.69921875" style="52" customWidth="1"/>
    <col min="6" max="30" width="3.09765625" style="52" customWidth="1"/>
    <col min="31" max="31" width="3.69921875" style="52" hidden="1" customWidth="1"/>
    <col min="32" max="32" width="3.69921875" style="52" customWidth="1"/>
    <col min="33" max="34" width="3.69921875" style="52" hidden="1" customWidth="1"/>
    <col min="35" max="35" width="3.69921875" style="52" customWidth="1"/>
    <col min="36" max="38" width="3.69921875" style="52" hidden="1" customWidth="1"/>
    <col min="39" max="39" width="3.69921875" style="52" customWidth="1"/>
    <col min="40" max="42" width="3.69921875" style="52" hidden="1" customWidth="1"/>
    <col min="43" max="43" width="3.69921875" style="52" customWidth="1"/>
    <col min="44" max="44" width="3.69921875" style="52" hidden="1" customWidth="1"/>
    <col min="45" max="45" width="3.69921875" style="52" customWidth="1"/>
    <col min="46" max="65" width="9.09765625" style="52" customWidth="1"/>
    <col min="66" max="16384" width="10.09765625" style="52"/>
  </cols>
  <sheetData>
    <row r="1" spans="1:65" ht="14.25" customHeight="1" x14ac:dyDescent="0.5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5">
      <c r="A2" s="98" t="s">
        <v>0</v>
      </c>
      <c r="B2" s="99"/>
      <c r="C2" s="99"/>
      <c r="D2" s="99"/>
      <c r="E2" s="100"/>
      <c r="F2" s="101" t="s">
        <v>1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100"/>
      <c r="AE2" s="23"/>
      <c r="AF2" s="92" t="s">
        <v>2</v>
      </c>
      <c r="AG2" s="24"/>
      <c r="AH2" s="24"/>
      <c r="AI2" s="92" t="s">
        <v>3</v>
      </c>
      <c r="AJ2" s="24"/>
      <c r="AK2" s="24"/>
      <c r="AL2" s="24"/>
      <c r="AM2" s="92" t="s">
        <v>4</v>
      </c>
      <c r="AN2" s="24"/>
      <c r="AO2" s="24"/>
      <c r="AP2" s="24"/>
      <c r="AQ2" s="92" t="s">
        <v>5</v>
      </c>
      <c r="AR2" s="24"/>
      <c r="AS2" s="92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5">
      <c r="A3" s="102" t="str">
        <f>C58&amp;"  "&amp;S58</f>
        <v>นางสาวธิดาทิพย์ ภูนาโคก  นายณัฐวุฒิ จิตดี</v>
      </c>
      <c r="B3" s="99"/>
      <c r="C3" s="99"/>
      <c r="D3" s="99"/>
      <c r="E3" s="100"/>
      <c r="F3" s="98" t="s">
        <v>7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100"/>
      <c r="AE3" s="23"/>
      <c r="AF3" s="93"/>
      <c r="AG3" s="24"/>
      <c r="AH3" s="24"/>
      <c r="AI3" s="93"/>
      <c r="AJ3" s="24"/>
      <c r="AK3" s="24"/>
      <c r="AL3" s="24"/>
      <c r="AM3" s="93"/>
      <c r="AN3" s="24"/>
      <c r="AO3" s="24"/>
      <c r="AP3" s="24"/>
      <c r="AQ3" s="93"/>
      <c r="AR3" s="24"/>
      <c r="AS3" s="93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5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4"/>
      <c r="AG4" s="24"/>
      <c r="AH4" s="24"/>
      <c r="AI4" s="94"/>
      <c r="AJ4" s="24"/>
      <c r="AK4" s="24"/>
      <c r="AL4" s="24"/>
      <c r="AM4" s="94"/>
      <c r="AN4" s="24"/>
      <c r="AO4" s="24"/>
      <c r="AP4" s="24"/>
      <c r="AQ4" s="94"/>
      <c r="AR4" s="24"/>
      <c r="AS4" s="94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5">
      <c r="A5" s="26">
        <v>1</v>
      </c>
      <c r="B5" s="28" t="str">
        <f>ฉบับครู!B5</f>
        <v>4/6</v>
      </c>
      <c r="C5" s="71">
        <f>ฉบับครู!C5</f>
        <v>44017</v>
      </c>
      <c r="D5" s="30" t="str">
        <f>ฉบับครู!D5</f>
        <v>นายเมธัส  พรหมดวง</v>
      </c>
      <c r="E5" s="31" t="str">
        <f>ฉบับครู!E5</f>
        <v>ชาย</v>
      </c>
      <c r="F5" s="74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6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6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6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6" si="12">SUM(K5,P5,S5,X5,AB5)</f>
        <v>0</v>
      </c>
      <c r="AR5" s="26">
        <f t="shared" ref="AR5:AR49" si="13">F5+I5+N5+V5+Y5</f>
        <v>0</v>
      </c>
      <c r="AS5" s="26">
        <f t="shared" ref="AS5:AS46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5">
      <c r="A6" s="26" t="s">
        <v>13</v>
      </c>
      <c r="B6" s="28" t="str">
        <f>ฉบับครู!B6</f>
        <v>4/6</v>
      </c>
      <c r="C6" s="71">
        <f>ฉบับครู!C6</f>
        <v>44084</v>
      </c>
      <c r="D6" s="30" t="str">
        <f>ฉบับครู!D6</f>
        <v>นายฐิติวัฒน์  พูนขำ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5">
      <c r="A7" s="26" t="s">
        <v>14</v>
      </c>
      <c r="B7" s="28" t="str">
        <f>ฉบับครู!B7</f>
        <v>4/6</v>
      </c>
      <c r="C7" s="71">
        <f>ฉบับครู!C7</f>
        <v>44085</v>
      </c>
      <c r="D7" s="30" t="str">
        <f>ฉบับครู!D7</f>
        <v>นายณัฎฐ์ธนัน  สุวรรณเมือง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5">
      <c r="A8" s="26" t="s">
        <v>15</v>
      </c>
      <c r="B8" s="28" t="str">
        <f>ฉบับครู!B8</f>
        <v>4/6</v>
      </c>
      <c r="C8" s="71">
        <f>ฉบับครู!C8</f>
        <v>44127</v>
      </c>
      <c r="D8" s="30" t="str">
        <f>ฉบับครู!D8</f>
        <v>นายจิรายุ  ตลาดธานี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5">
      <c r="A9" s="26" t="s">
        <v>16</v>
      </c>
      <c r="B9" s="28" t="str">
        <f>ฉบับครู!B9</f>
        <v>4/6</v>
      </c>
      <c r="C9" s="71">
        <f>ฉบับครู!C9</f>
        <v>44131</v>
      </c>
      <c r="D9" s="30" t="str">
        <f>ฉบับครู!D9</f>
        <v>นายแทนบุญ  สกุลชาติ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5">
      <c r="A10" s="26" t="s">
        <v>17</v>
      </c>
      <c r="B10" s="28" t="str">
        <f>ฉบับครู!B10</f>
        <v>4/6</v>
      </c>
      <c r="C10" s="71">
        <f>ฉบับครู!C10</f>
        <v>44137</v>
      </c>
      <c r="D10" s="30" t="str">
        <f>ฉบับครู!D10</f>
        <v>เด็กชายพีรพัฒน์  จันทร์สมัย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5">
      <c r="A11" s="26" t="s">
        <v>18</v>
      </c>
      <c r="B11" s="28" t="str">
        <f>ฉบับครู!B11</f>
        <v>4/6</v>
      </c>
      <c r="C11" s="71">
        <f>ฉบับครู!C11</f>
        <v>44139</v>
      </c>
      <c r="D11" s="30" t="str">
        <f>ฉบับครู!D11</f>
        <v>นายรุจิภาส  มาประดิษฐ์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5">
      <c r="A12" s="26" t="s">
        <v>19</v>
      </c>
      <c r="B12" s="28" t="str">
        <f>ฉบับครู!B12</f>
        <v>4/6</v>
      </c>
      <c r="C12" s="71">
        <f>ฉบับครู!C12</f>
        <v>44140</v>
      </c>
      <c r="D12" s="30" t="str">
        <f>ฉบับครู!D12</f>
        <v>นายศักดิ์ชัย  ภักดีบุตร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5">
      <c r="A13" s="26" t="s">
        <v>20</v>
      </c>
      <c r="B13" s="28" t="str">
        <f>ฉบับครู!B13</f>
        <v>4/6</v>
      </c>
      <c r="C13" s="71">
        <f>ฉบับครู!C13</f>
        <v>44176</v>
      </c>
      <c r="D13" s="30" t="str">
        <f>ฉบับครู!D13</f>
        <v>นายณฐรัช  วิริยะศรีสุนทร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5">
      <c r="A14" s="26" t="s">
        <v>21</v>
      </c>
      <c r="B14" s="28" t="str">
        <f>ฉบับครู!B14</f>
        <v>4/6</v>
      </c>
      <c r="C14" s="71">
        <f>ฉบับครู!C14</f>
        <v>44179</v>
      </c>
      <c r="D14" s="30" t="str">
        <f>ฉบับครู!D14</f>
        <v>นายพสิษฐ์  วงค์อารินทร์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5">
      <c r="A15" s="26" t="s">
        <v>22</v>
      </c>
      <c r="B15" s="28" t="str">
        <f>ฉบับครู!B15</f>
        <v>4/6</v>
      </c>
      <c r="C15" s="71">
        <f>ฉบับครู!C15</f>
        <v>44183</v>
      </c>
      <c r="D15" s="30" t="str">
        <f>ฉบับครู!D15</f>
        <v>นายภาคิน  ราชวงษ์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5">
      <c r="A16" s="26" t="s">
        <v>23</v>
      </c>
      <c r="B16" s="28" t="str">
        <f>ฉบับครู!B16</f>
        <v>4/6</v>
      </c>
      <c r="C16" s="71">
        <f>ฉบับครู!C16</f>
        <v>44220</v>
      </c>
      <c r="D16" s="30" t="str">
        <f>ฉบับครู!D16</f>
        <v>นายชัยพัฒน์  จิตตานุปกรณ์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5">
      <c r="A17" s="26" t="s">
        <v>24</v>
      </c>
      <c r="B17" s="28" t="str">
        <f>ฉบับครู!B17</f>
        <v>4/6</v>
      </c>
      <c r="C17" s="71">
        <f>ฉบับครู!C17</f>
        <v>44222</v>
      </c>
      <c r="D17" s="30" t="str">
        <f>ฉบับครู!D17</f>
        <v>นายชาคริส  สงเสน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5">
      <c r="A18" s="26" t="s">
        <v>25</v>
      </c>
      <c r="B18" s="28" t="str">
        <f>ฉบับครู!B18</f>
        <v>4/6</v>
      </c>
      <c r="C18" s="71">
        <f>ฉบับครู!C18</f>
        <v>44265</v>
      </c>
      <c r="D18" s="30" t="str">
        <f>ฉบับครู!D18</f>
        <v>นายทักษ์ดนัย  ช้างแก้ว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5">
      <c r="A19" s="26" t="s">
        <v>26</v>
      </c>
      <c r="B19" s="28" t="str">
        <f>ฉบับครู!B19</f>
        <v>4/6</v>
      </c>
      <c r="C19" s="71">
        <f>ฉบับครู!C19</f>
        <v>44308</v>
      </c>
      <c r="D19" s="30" t="str">
        <f>ฉบับครู!D19</f>
        <v>นายชนกันต์  แก้ววิมาน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5">
      <c r="A20" s="26" t="s">
        <v>27</v>
      </c>
      <c r="B20" s="28" t="str">
        <f>ฉบับครู!B20</f>
        <v>4/6</v>
      </c>
      <c r="C20" s="71">
        <f>ฉบับครู!C20</f>
        <v>44398</v>
      </c>
      <c r="D20" s="30" t="str">
        <f>ฉบับครู!D20</f>
        <v>นายจิรภัทร  ม้วนทอง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5">
      <c r="A21" s="26" t="s">
        <v>28</v>
      </c>
      <c r="B21" s="28" t="str">
        <f>ฉบับครู!B21</f>
        <v>4/6</v>
      </c>
      <c r="C21" s="71">
        <f>ฉบับครู!C21</f>
        <v>44449</v>
      </c>
      <c r="D21" s="30" t="str">
        <f>ฉบับครู!D21</f>
        <v>นายธีรนัย  พิทักษ์วศิน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5">
      <c r="A22" s="26" t="s">
        <v>29</v>
      </c>
      <c r="B22" s="28" t="str">
        <f>ฉบับครู!B22</f>
        <v>4/6</v>
      </c>
      <c r="C22" s="71">
        <f>ฉบับครู!C22</f>
        <v>44485</v>
      </c>
      <c r="D22" s="30" t="str">
        <f>ฉบับครู!D22</f>
        <v>นายกรรม์ภิรมย์  แตงเติมผล</v>
      </c>
      <c r="E22" s="31" t="str">
        <f>ฉบับครู!E22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5">
      <c r="A23" s="26" t="s">
        <v>30</v>
      </c>
      <c r="B23" s="28" t="str">
        <f>ฉบับครู!B23</f>
        <v>4/6</v>
      </c>
      <c r="C23" s="71">
        <f>ฉบับครู!C23</f>
        <v>44501</v>
      </c>
      <c r="D23" s="30" t="str">
        <f>ฉบับครู!D23</f>
        <v>นายศรัณยู  ทองมาเอง</v>
      </c>
      <c r="E23" s="31" t="str">
        <f>ฉบับครู!E23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5">
      <c r="A24" s="26" t="s">
        <v>31</v>
      </c>
      <c r="B24" s="28" t="str">
        <f>ฉบับครู!B24</f>
        <v>4/6</v>
      </c>
      <c r="C24" s="71">
        <f>ฉบับครู!C24</f>
        <v>44504</v>
      </c>
      <c r="D24" s="30" t="str">
        <f>ฉบับครู!D24</f>
        <v>นายสวิตต์  ลาซัยนี</v>
      </c>
      <c r="E24" s="31" t="str">
        <f>ฉบับครู!E24</f>
        <v>ชาย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5">
      <c r="A25" s="26" t="s">
        <v>32</v>
      </c>
      <c r="B25" s="28" t="str">
        <f>ฉบับครู!B25</f>
        <v>4/6</v>
      </c>
      <c r="C25" s="71">
        <f>ฉบับครู!C25</f>
        <v>44507</v>
      </c>
      <c r="D25" s="30" t="str">
        <f>ฉบับครู!D25</f>
        <v>นายอภิรักษ์  ปัสสาวะเน</v>
      </c>
      <c r="E25" s="31" t="str">
        <f>ฉบับครู!E25</f>
        <v>ชาย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5">
      <c r="A26" s="26" t="s">
        <v>33</v>
      </c>
      <c r="B26" s="28" t="str">
        <f>ฉบับครู!B26</f>
        <v>4/6</v>
      </c>
      <c r="C26" s="71">
        <f>ฉบับครู!C26</f>
        <v>44539</v>
      </c>
      <c r="D26" s="30" t="str">
        <f>ฉบับครู!D26</f>
        <v>นายพีรธัช  วังศรี</v>
      </c>
      <c r="E26" s="31" t="str">
        <f>ฉบับครู!E26</f>
        <v>ชาย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5">
      <c r="A27" s="26" t="s">
        <v>34</v>
      </c>
      <c r="B27" s="28" t="str">
        <f>ฉบับครู!B27</f>
        <v>4/6</v>
      </c>
      <c r="C27" s="71">
        <f>ฉบับครู!C27</f>
        <v>46221</v>
      </c>
      <c r="D27" s="30" t="str">
        <f>ฉบับครู!D27</f>
        <v>นายกิตติพงค์  แสงสุวรรณ์</v>
      </c>
      <c r="E27" s="31" t="str">
        <f>ฉบับครู!E27</f>
        <v>ชาย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5">
      <c r="A28" s="26" t="s">
        <v>35</v>
      </c>
      <c r="B28" s="28" t="str">
        <f>ฉบับครู!B28</f>
        <v>4/6</v>
      </c>
      <c r="C28" s="71">
        <f>ฉบับครู!C28</f>
        <v>46222</v>
      </c>
      <c r="D28" s="30" t="str">
        <f>ฉบับครู!D28</f>
        <v>นายสิปปกร  หุ่นพยนต์</v>
      </c>
      <c r="E28" s="31" t="str">
        <f>ฉบับครู!E28</f>
        <v>ชาย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5">
      <c r="A29" s="26" t="s">
        <v>36</v>
      </c>
      <c r="B29" s="28" t="str">
        <f>ฉบับครู!B29</f>
        <v>4/6</v>
      </c>
      <c r="C29" s="71">
        <f>ฉบับครู!C29</f>
        <v>44022</v>
      </c>
      <c r="D29" s="30" t="str">
        <f>ฉบับครู!D29</f>
        <v>เด็กหญิงกมลชนก  กีรติสันติ</v>
      </c>
      <c r="E29" s="31" t="str">
        <f>ฉบับครู!E29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5">
      <c r="A30" s="26" t="s">
        <v>37</v>
      </c>
      <c r="B30" s="28" t="str">
        <f>ฉบับครู!B30</f>
        <v>4/6</v>
      </c>
      <c r="C30" s="71">
        <f>ฉบับครู!C30</f>
        <v>44105</v>
      </c>
      <c r="D30" s="30" t="str">
        <f>ฉบับครู!D30</f>
        <v>นางสาวณัฐฎา  กัณหา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5">
      <c r="A31" s="26" t="s">
        <v>38</v>
      </c>
      <c r="B31" s="28" t="str">
        <f>ฉบับครู!B31</f>
        <v>4/6</v>
      </c>
      <c r="C31" s="71">
        <f>ฉบับครู!C31</f>
        <v>44110</v>
      </c>
      <c r="D31" s="30" t="str">
        <f>ฉบับครู!D31</f>
        <v>นางสาวสุนิตา  เรียงปาน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5">
      <c r="A32" s="26" t="s">
        <v>39</v>
      </c>
      <c r="B32" s="28" t="str">
        <f>ฉบับครู!B32</f>
        <v>4/6</v>
      </c>
      <c r="C32" s="71">
        <f>ฉบับครู!C32</f>
        <v>44112</v>
      </c>
      <c r="D32" s="30" t="str">
        <f>ฉบับครู!D32</f>
        <v>นางสาวแพรทราย  สว่างทรวง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5">
      <c r="A33" s="26" t="s">
        <v>40</v>
      </c>
      <c r="B33" s="28" t="str">
        <f>ฉบับครู!B33</f>
        <v>4/6</v>
      </c>
      <c r="C33" s="71">
        <f>ฉบับครู!C33</f>
        <v>44164</v>
      </c>
      <c r="D33" s="30" t="str">
        <f>ฉบับครู!D33</f>
        <v>นางสาวศิริยานันท์  ระยับศรี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5">
      <c r="A34" s="26" t="s">
        <v>41</v>
      </c>
      <c r="B34" s="28" t="str">
        <f>ฉบับครู!B34</f>
        <v>4/6</v>
      </c>
      <c r="C34" s="71">
        <f>ฉบับครู!C34</f>
        <v>44244</v>
      </c>
      <c r="D34" s="30" t="str">
        <f>ฉบับครู!D34</f>
        <v>นางสาวแพรวปวีณ์  เมืองราช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5">
      <c r="A35" s="26" t="s">
        <v>42</v>
      </c>
      <c r="B35" s="28" t="str">
        <f>ฉบับครู!B35</f>
        <v>4/6</v>
      </c>
      <c r="C35" s="71">
        <f>ฉบับครู!C35</f>
        <v>44248</v>
      </c>
      <c r="D35" s="30" t="str">
        <f>ฉบับครู!D35</f>
        <v>นางสาวมัณฑิตา  พวงมาลัย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5">
      <c r="A36" s="26" t="s">
        <v>43</v>
      </c>
      <c r="B36" s="28" t="str">
        <f>ฉบับครู!B36</f>
        <v>4/6</v>
      </c>
      <c r="C36" s="71">
        <f>ฉบับครู!C36</f>
        <v>44282</v>
      </c>
      <c r="D36" s="30" t="str">
        <f>ฉบับครู!D36</f>
        <v>นางสาวจิรัฐิติกาล  หมุ่ยมาต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5">
      <c r="A37" s="26" t="s">
        <v>44</v>
      </c>
      <c r="B37" s="28" t="str">
        <f>ฉบับครู!B37</f>
        <v>4/6</v>
      </c>
      <c r="C37" s="71">
        <f>ฉบับครู!C37</f>
        <v>44416</v>
      </c>
      <c r="D37" s="30" t="str">
        <f>ฉบับครู!D37</f>
        <v>นางสาวกัญญารัตน์  นิจสุข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5">
      <c r="A38" s="26" t="s">
        <v>45</v>
      </c>
      <c r="B38" s="28" t="str">
        <f>ฉบับครู!B38</f>
        <v>4/6</v>
      </c>
      <c r="C38" s="71">
        <f>ฉบับครู!C38</f>
        <v>44481</v>
      </c>
      <c r="D38" s="30" t="str">
        <f>ฉบับครู!D38</f>
        <v>นางสาวศศิญดา  เปรมปรี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5">
      <c r="A39" s="26" t="s">
        <v>46</v>
      </c>
      <c r="B39" s="28" t="str">
        <f>ฉบับครู!B39</f>
        <v>4/6</v>
      </c>
      <c r="C39" s="71">
        <f>ฉบับครู!C39</f>
        <v>46214</v>
      </c>
      <c r="D39" s="30" t="str">
        <f>ฉบับครู!D39</f>
        <v>นางสาวพรไพลิน  เนตรวงษ์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5">
      <c r="A40" s="26" t="s">
        <v>47</v>
      </c>
      <c r="B40" s="28" t="str">
        <f>ฉบับครู!B40</f>
        <v>4/6</v>
      </c>
      <c r="C40" s="71">
        <f>ฉบับครู!C40</f>
        <v>46223</v>
      </c>
      <c r="D40" s="30" t="str">
        <f>ฉบับครู!D40</f>
        <v>นางสาวกัญญาพัชร์  ปรีญานนท์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5">
      <c r="A41" s="26" t="s">
        <v>48</v>
      </c>
      <c r="B41" s="28" t="str">
        <f>ฉบับครู!B41</f>
        <v>4/6</v>
      </c>
      <c r="C41" s="71">
        <f>ฉบับครู!C41</f>
        <v>46224</v>
      </c>
      <c r="D41" s="30" t="str">
        <f>ฉบับครู!D41</f>
        <v>นางสาวณัฐกานต์  ขยันงาน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5">
      <c r="A42" s="26" t="s">
        <v>49</v>
      </c>
      <c r="B42" s="28" t="str">
        <f>ฉบับครู!B42</f>
        <v>4/6</v>
      </c>
      <c r="C42" s="71">
        <f>ฉบับครู!C42</f>
        <v>46225</v>
      </c>
      <c r="D42" s="30" t="str">
        <f>ฉบับครู!D42</f>
        <v>นางสาวแพรวา  ศรีขาวผ่อง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5">
      <c r="A43" s="26" t="s">
        <v>50</v>
      </c>
      <c r="B43" s="28" t="str">
        <f>ฉบับครู!B43</f>
        <v>4/6</v>
      </c>
      <c r="C43" s="71">
        <f>ฉบับครู!C43</f>
        <v>46226</v>
      </c>
      <c r="D43" s="30" t="str">
        <f>ฉบับครู!D43</f>
        <v>นางสาวหนิง  -</v>
      </c>
      <c r="E43" s="31" t="str">
        <f>ฉบับครู!E43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5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5">
      <c r="A44" s="26" t="s">
        <v>51</v>
      </c>
      <c r="B44" s="28" t="str">
        <f>ฉบับครู!B44</f>
        <v>4/6</v>
      </c>
      <c r="C44" s="71">
        <f>ฉบับครู!C44</f>
        <v>46227</v>
      </c>
      <c r="D44" s="30" t="str">
        <f>ฉบับครู!D44</f>
        <v>นางสาวอัถยา  ศศิบุตร</v>
      </c>
      <c r="E44" s="31" t="str">
        <f>ฉบับครู!E44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5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5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>
        <f t="shared" si="1"/>
        <v>0</v>
      </c>
      <c r="AG45" s="26" t="b">
        <f t="shared" si="2"/>
        <v>0</v>
      </c>
      <c r="AH45" s="26">
        <f t="shared" si="3"/>
        <v>0</v>
      </c>
      <c r="AI45" s="26">
        <f t="shared" si="4"/>
        <v>0</v>
      </c>
      <c r="AJ45" s="26" t="b">
        <f t="shared" si="5"/>
        <v>0</v>
      </c>
      <c r="AK45" s="26" t="b">
        <f t="shared" si="6"/>
        <v>0</v>
      </c>
      <c r="AL45" s="26">
        <f t="shared" si="7"/>
        <v>0</v>
      </c>
      <c r="AM45" s="26">
        <f t="shared" si="8"/>
        <v>0</v>
      </c>
      <c r="AN45" s="26" t="b">
        <f t="shared" si="9"/>
        <v>0</v>
      </c>
      <c r="AO45" s="26" t="b">
        <f t="shared" si="10"/>
        <v>0</v>
      </c>
      <c r="AP45" s="26">
        <f t="shared" si="15"/>
        <v>0</v>
      </c>
      <c r="AQ45" s="26">
        <f t="shared" si="12"/>
        <v>0</v>
      </c>
      <c r="AR45" s="26">
        <f t="shared" si="13"/>
        <v>0</v>
      </c>
      <c r="AS45" s="26">
        <f t="shared" si="14"/>
        <v>0</v>
      </c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5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>
        <f t="shared" si="1"/>
        <v>0</v>
      </c>
      <c r="AG46" s="26" t="b">
        <f t="shared" si="2"/>
        <v>0</v>
      </c>
      <c r="AH46" s="26">
        <f t="shared" si="3"/>
        <v>0</v>
      </c>
      <c r="AI46" s="26">
        <f t="shared" si="4"/>
        <v>0</v>
      </c>
      <c r="AJ46" s="26" t="b">
        <f t="shared" si="5"/>
        <v>0</v>
      </c>
      <c r="AK46" s="26" t="b">
        <f t="shared" si="6"/>
        <v>0</v>
      </c>
      <c r="AL46" s="26">
        <f t="shared" si="7"/>
        <v>0</v>
      </c>
      <c r="AM46" s="26">
        <f t="shared" si="8"/>
        <v>0</v>
      </c>
      <c r="AN46" s="26" t="b">
        <f t="shared" si="9"/>
        <v>0</v>
      </c>
      <c r="AO46" s="26" t="b">
        <f t="shared" si="10"/>
        <v>0</v>
      </c>
      <c r="AP46" s="26">
        <f t="shared" si="15"/>
        <v>0</v>
      </c>
      <c r="AQ46" s="26">
        <f t="shared" si="12"/>
        <v>0</v>
      </c>
      <c r="AR46" s="26">
        <f t="shared" si="13"/>
        <v>0</v>
      </c>
      <c r="AS46" s="26">
        <f t="shared" si="14"/>
        <v>0</v>
      </c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5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5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5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5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5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5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5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5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5">
      <c r="A55" s="68"/>
      <c r="B55" s="69"/>
      <c r="C55" s="56"/>
      <c r="D55" s="46"/>
      <c r="E55" s="56"/>
      <c r="F55" s="51"/>
      <c r="G55" s="51"/>
      <c r="H55" s="51"/>
      <c r="I55" s="51"/>
      <c r="J55" s="51"/>
      <c r="K55" s="51"/>
      <c r="L55" s="70"/>
      <c r="M55" s="70"/>
      <c r="N55" s="70"/>
      <c r="O55" s="70"/>
      <c r="P55" s="70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5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s="88" customFormat="1" ht="19.5" customHeight="1" x14ac:dyDescent="0.5">
      <c r="A57" s="46"/>
      <c r="B57" s="46"/>
      <c r="C57" s="103" t="s">
        <v>62</v>
      </c>
      <c r="D57" s="96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103" t="s">
        <v>62</v>
      </c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s="88" customFormat="1" ht="19.5" customHeight="1" x14ac:dyDescent="0.5">
      <c r="A58" s="46"/>
      <c r="B58" s="46"/>
      <c r="C58" s="97" t="s">
        <v>141</v>
      </c>
      <c r="D58" s="104"/>
      <c r="E58" s="87"/>
      <c r="F58" s="46"/>
      <c r="G58" s="46"/>
      <c r="H58" s="46"/>
      <c r="I58" s="46"/>
      <c r="J58" s="46"/>
      <c r="K58" s="46"/>
      <c r="L58" s="46"/>
      <c r="M58" s="46"/>
      <c r="N58" s="46"/>
      <c r="O58" s="95"/>
      <c r="P58" s="96"/>
      <c r="Q58" s="96"/>
      <c r="R58" s="46"/>
      <c r="S58" s="95" t="s">
        <v>142</v>
      </c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s="88" customFormat="1" ht="19.5" customHeight="1" x14ac:dyDescent="0.5">
      <c r="A59" s="46"/>
      <c r="B59" s="46"/>
      <c r="C59" s="95" t="s">
        <v>63</v>
      </c>
      <c r="D59" s="96"/>
      <c r="E59" s="89"/>
      <c r="F59" s="46"/>
      <c r="G59" s="46"/>
      <c r="H59" s="46"/>
      <c r="I59" s="46"/>
      <c r="J59" s="46"/>
      <c r="K59" s="46"/>
      <c r="L59" s="46"/>
      <c r="M59" s="46"/>
      <c r="N59" s="59"/>
      <c r="O59" s="97"/>
      <c r="P59" s="96"/>
      <c r="Q59" s="96"/>
      <c r="R59" s="46"/>
      <c r="S59" s="95" t="s">
        <v>63</v>
      </c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5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5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5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5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5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5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5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5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5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5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5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5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5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5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5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5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5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5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5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5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5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5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5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5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5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5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5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5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5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5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5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5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5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5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5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5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5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5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5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5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5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5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5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5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5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5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5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5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5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5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5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5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5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5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5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5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5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5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5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5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5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5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5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5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5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5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5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5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5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5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5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5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5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5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5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5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5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5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5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5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5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5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5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5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5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5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5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5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5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5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5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5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5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5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5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5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5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5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5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5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5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5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5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5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5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5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5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5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5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5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5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5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5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5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5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5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5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5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5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5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5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5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5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5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5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5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5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5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5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5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5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5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5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5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5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5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5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5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5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5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5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5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5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5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5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5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5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5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5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5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5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5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5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5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5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5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5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5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5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5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5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5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5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5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5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5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5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5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5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5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5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5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5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5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5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5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5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5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5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5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5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5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5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5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5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5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5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5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5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5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5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5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5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5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5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5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5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5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5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5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5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5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5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5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5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5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5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5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5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5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5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5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5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5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5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5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5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5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5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5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5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5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5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5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5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5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5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5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5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5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5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5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5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5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5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5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5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5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5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5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5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5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5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5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5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5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5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5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5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5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5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5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5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5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5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5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5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5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5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5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5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5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5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5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5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5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5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5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5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5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5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5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5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5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5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5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5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5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5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5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5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5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5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5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5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5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5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5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5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5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5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5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5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5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5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5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5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5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5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5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5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5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5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5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5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5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5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5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5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5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5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5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5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5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5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5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5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5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5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5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5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5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5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5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5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5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5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5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5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5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5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5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5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5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5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5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5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5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5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5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5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5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5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5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5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5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5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5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5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5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5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5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5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5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5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5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5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5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5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5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5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5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5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5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5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5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5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5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5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5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5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5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5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5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5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5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5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5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5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5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5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5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5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5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5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5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5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5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5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5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5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5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5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5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5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5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5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5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5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5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5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5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5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5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5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5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5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5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5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5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5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5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5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5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5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5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5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5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5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5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5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5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5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5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5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5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5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5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5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5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5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5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5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5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5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5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5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5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5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5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5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5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5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5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5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5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5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5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5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5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5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5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5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5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5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5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5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5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5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5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5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5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5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5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5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5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5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5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5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5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5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5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5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5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5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5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5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5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5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5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5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5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5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5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5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5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5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5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5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5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5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5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5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5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5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5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5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5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5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5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5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5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5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5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5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5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5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5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5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5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5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5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5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5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5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5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5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5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5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5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5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5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5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5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5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5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5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5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5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5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5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5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5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5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5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5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5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5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5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5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5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5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5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5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5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5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5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5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5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5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5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5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5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5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5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5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5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5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5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5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5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5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5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5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5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5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5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5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5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5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5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5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5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5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5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5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5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5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5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5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5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5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5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5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5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5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5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5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5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5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5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5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5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5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5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5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5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5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5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5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5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5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5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5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5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5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5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5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5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5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5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5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5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5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5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5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5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5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5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5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5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5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5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5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5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5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5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5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5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5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5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5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5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5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5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5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5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5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5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5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5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5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5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5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5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5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5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5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5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5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5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5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5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5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5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5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5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5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5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5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5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5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5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5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5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5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5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5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5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5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5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5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5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5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5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5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5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5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5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5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5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5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5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5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5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5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5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5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5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5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5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5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5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5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5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5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5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5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5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5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5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5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5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5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5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5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5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5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5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5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5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5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5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5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5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5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5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5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5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5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5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5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5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5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5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5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5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5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5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5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5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5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5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5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5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5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5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5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5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5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5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5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5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5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5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5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5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5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5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5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5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5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5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5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5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5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5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5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5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5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5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5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5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5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5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5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5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5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5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5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5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5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5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5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5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5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5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5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5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5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5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5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5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5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5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5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5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5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5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5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5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5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5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5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5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5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5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5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5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5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5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5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5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5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5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5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5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5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5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5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5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5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5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5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5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5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5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5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5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5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5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5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5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5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5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5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5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5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5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5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5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5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5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5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5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5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5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5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5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5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5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5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5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5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5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5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5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5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5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5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5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5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5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5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5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5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5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5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5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5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5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5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5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5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5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5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5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5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5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5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5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5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5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5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5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5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5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5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5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5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5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5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5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5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5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5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5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5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5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5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5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5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5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5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5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5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5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5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5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5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5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5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5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5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5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5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5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5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5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5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5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5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5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5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5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5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5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5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5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5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5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5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5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5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5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5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5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5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5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5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5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5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5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5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5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5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5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5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5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5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5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5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5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5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5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5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5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H55" sqref="H55"/>
    </sheetView>
  </sheetViews>
  <sheetFormatPr defaultColWidth="10.09765625" defaultRowHeight="15" customHeight="1" x14ac:dyDescent="0.3"/>
  <cols>
    <col min="1" max="1" width="3.8984375" style="86" customWidth="1"/>
    <col min="2" max="2" width="5.3984375" style="86" customWidth="1"/>
    <col min="3" max="3" width="5.09765625" style="86" customWidth="1"/>
    <col min="4" max="4" width="7.69921875" style="86" customWidth="1"/>
    <col min="5" max="5" width="27.69921875" style="86" customWidth="1"/>
    <col min="6" max="6" width="9.09765625" style="86" customWidth="1"/>
    <col min="7" max="7" width="5" style="86" hidden="1" customWidth="1"/>
    <col min="8" max="8" width="13.59765625" style="86" customWidth="1"/>
    <col min="9" max="9" width="3.69921875" style="86" hidden="1" customWidth="1"/>
    <col min="10" max="10" width="14.59765625" style="86" customWidth="1"/>
    <col min="11" max="11" width="5.09765625" style="86" hidden="1" customWidth="1"/>
    <col min="12" max="12" width="13.59765625" style="86" customWidth="1"/>
    <col min="13" max="13" width="6" style="86" hidden="1" customWidth="1"/>
    <col min="14" max="14" width="13.59765625" style="86" customWidth="1"/>
    <col min="15" max="15" width="3.59765625" style="86" hidden="1" customWidth="1"/>
    <col min="16" max="16" width="13.59765625" style="86" customWidth="1"/>
    <col min="17" max="17" width="3.19921875" style="86" hidden="1" customWidth="1"/>
    <col min="18" max="18" width="8.3984375" style="86" hidden="1" customWidth="1"/>
    <col min="19" max="19" width="14.19921875" style="86" customWidth="1"/>
    <col min="20" max="31" width="9.09765625" style="86" customWidth="1"/>
    <col min="32" max="16384" width="10.09765625" style="86"/>
  </cols>
  <sheetData>
    <row r="1" spans="1:31" ht="18.75" customHeight="1" x14ac:dyDescent="0.5">
      <c r="A1" s="3"/>
      <c r="B1" s="46"/>
      <c r="C1" s="46"/>
      <c r="D1" s="51"/>
      <c r="E1" s="46"/>
      <c r="F1" s="46"/>
      <c r="G1" s="64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5">
      <c r="A2" s="3"/>
      <c r="B2" s="98" t="s">
        <v>0</v>
      </c>
      <c r="C2" s="99"/>
      <c r="D2" s="99"/>
      <c r="E2" s="99"/>
      <c r="F2" s="100"/>
      <c r="G2" s="65"/>
      <c r="H2" s="111" t="s">
        <v>87</v>
      </c>
      <c r="I2" s="99"/>
      <c r="J2" s="99"/>
      <c r="K2" s="99"/>
      <c r="L2" s="99"/>
      <c r="M2" s="99"/>
      <c r="N2" s="99"/>
      <c r="O2" s="99"/>
      <c r="P2" s="99"/>
      <c r="Q2" s="99"/>
      <c r="R2" s="99"/>
      <c r="S2" s="100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5">
      <c r="A3" s="3"/>
      <c r="B3" s="98" t="str">
        <f>ฉบับนักเรียน!A3</f>
        <v>นางสาวธิดาทิพย์ ภูนาโคก  นายณัฐวุฒิ จิตดี</v>
      </c>
      <c r="C3" s="99"/>
      <c r="D3" s="99"/>
      <c r="E3" s="99"/>
      <c r="F3" s="100"/>
      <c r="G3" s="6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4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5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4">
      <c r="A5" s="3"/>
      <c r="B5" s="26" t="s">
        <v>66</v>
      </c>
      <c r="C5" s="50" t="str">
        <f>ฉบับครู!B5</f>
        <v>4/6</v>
      </c>
      <c r="D5" s="81">
        <f>ฉบับนักเรียน!C5</f>
        <v>44017</v>
      </c>
      <c r="E5" s="48" t="str">
        <f>ฉบับนักเรียน!D5</f>
        <v>นายเมธัส  พรหมดวง</v>
      </c>
      <c r="F5" s="32" t="str">
        <f>ฉบับนักเรียน!E5</f>
        <v>ชาย</v>
      </c>
      <c r="G5" s="66">
        <f>(equal1!G5+equal2!G5+equal3!G5)/3</f>
        <v>0</v>
      </c>
      <c r="H5" s="32" t="str">
        <f t="shared" ref="H5:H44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4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4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4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4" si="4">IF(O5&gt;4,"มีจุดแข็ง","ไม่มีจุดแข็ง")</f>
        <v>ไม่มีจุดแข็ง</v>
      </c>
      <c r="Q5" s="66">
        <f t="shared" ref="Q5:Q44" si="5">G5+I5+K5+M5</f>
        <v>0</v>
      </c>
      <c r="R5" s="66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4">
      <c r="A6" s="3"/>
      <c r="B6" s="26" t="s">
        <v>13</v>
      </c>
      <c r="C6" s="50" t="str">
        <f>ฉบับครู!B6</f>
        <v>4/6</v>
      </c>
      <c r="D6" s="81">
        <f>ฉบับนักเรียน!C6</f>
        <v>44084</v>
      </c>
      <c r="E6" s="48" t="str">
        <f>ฉบับนักเรียน!D6</f>
        <v>นายฐิติวัฒน์  พูนขำ</v>
      </c>
      <c r="F6" s="32" t="str">
        <f>ฉบับนักเรียน!E6</f>
        <v>ชาย</v>
      </c>
      <c r="G6" s="66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6">
        <f t="shared" si="5"/>
        <v>0</v>
      </c>
      <c r="R6" s="66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4">
      <c r="A7" s="3"/>
      <c r="B7" s="26" t="s">
        <v>14</v>
      </c>
      <c r="C7" s="50" t="str">
        <f>ฉบับครู!B7</f>
        <v>4/6</v>
      </c>
      <c r="D7" s="81">
        <f>ฉบับนักเรียน!C7</f>
        <v>44085</v>
      </c>
      <c r="E7" s="48" t="str">
        <f>ฉบับนักเรียน!D7</f>
        <v>นายณัฎฐ์ธนัน  สุวรรณเมือง</v>
      </c>
      <c r="F7" s="32" t="str">
        <f>ฉบับนักเรียน!E7</f>
        <v>ชาย</v>
      </c>
      <c r="G7" s="66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6">
        <f t="shared" si="5"/>
        <v>0</v>
      </c>
      <c r="R7" s="66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4">
      <c r="A8" s="3"/>
      <c r="B8" s="26" t="s">
        <v>15</v>
      </c>
      <c r="C8" s="50" t="str">
        <f>ฉบับครู!B8</f>
        <v>4/6</v>
      </c>
      <c r="D8" s="81">
        <f>ฉบับนักเรียน!C8</f>
        <v>44127</v>
      </c>
      <c r="E8" s="48" t="str">
        <f>ฉบับนักเรียน!D8</f>
        <v>นายจิรายุ  ตลาดธานี</v>
      </c>
      <c r="F8" s="32" t="str">
        <f>ฉบับนักเรียน!E8</f>
        <v>ชาย</v>
      </c>
      <c r="G8" s="66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6">
        <f t="shared" si="5"/>
        <v>0</v>
      </c>
      <c r="R8" s="66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4">
      <c r="A9" s="3"/>
      <c r="B9" s="26" t="s">
        <v>16</v>
      </c>
      <c r="C9" s="50" t="str">
        <f>ฉบับครู!B9</f>
        <v>4/6</v>
      </c>
      <c r="D9" s="81">
        <f>ฉบับนักเรียน!C9</f>
        <v>44131</v>
      </c>
      <c r="E9" s="48" t="str">
        <f>ฉบับนักเรียน!D9</f>
        <v>นายแทนบุญ  สกุลชาติ</v>
      </c>
      <c r="F9" s="32" t="str">
        <f>ฉบับนักเรียน!E9</f>
        <v>ชาย</v>
      </c>
      <c r="G9" s="66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6">
        <f t="shared" si="5"/>
        <v>0</v>
      </c>
      <c r="R9" s="66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4">
      <c r="A10" s="3"/>
      <c r="B10" s="26" t="s">
        <v>17</v>
      </c>
      <c r="C10" s="50" t="str">
        <f>ฉบับครู!B10</f>
        <v>4/6</v>
      </c>
      <c r="D10" s="81">
        <f>ฉบับนักเรียน!C10</f>
        <v>44137</v>
      </c>
      <c r="E10" s="48" t="str">
        <f>ฉบับนักเรียน!D10</f>
        <v>เด็กชายพีรพัฒน์  จันทร์สมัย</v>
      </c>
      <c r="F10" s="32" t="str">
        <f>ฉบับนักเรียน!E10</f>
        <v>ชาย</v>
      </c>
      <c r="G10" s="66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6">
        <f t="shared" si="5"/>
        <v>0</v>
      </c>
      <c r="R10" s="66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4">
      <c r="A11" s="3"/>
      <c r="B11" s="26" t="s">
        <v>18</v>
      </c>
      <c r="C11" s="50" t="str">
        <f>ฉบับครู!B11</f>
        <v>4/6</v>
      </c>
      <c r="D11" s="81">
        <f>ฉบับนักเรียน!C11</f>
        <v>44139</v>
      </c>
      <c r="E11" s="48" t="str">
        <f>ฉบับนักเรียน!D11</f>
        <v>นายรุจิภาส  มาประดิษฐ์</v>
      </c>
      <c r="F11" s="32" t="str">
        <f>ฉบับนักเรียน!E11</f>
        <v>ชาย</v>
      </c>
      <c r="G11" s="66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6">
        <f t="shared" si="5"/>
        <v>0</v>
      </c>
      <c r="R11" s="66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4">
      <c r="A12" s="3"/>
      <c r="B12" s="26" t="s">
        <v>19</v>
      </c>
      <c r="C12" s="50" t="str">
        <f>ฉบับครู!B12</f>
        <v>4/6</v>
      </c>
      <c r="D12" s="81">
        <f>ฉบับนักเรียน!C12</f>
        <v>44140</v>
      </c>
      <c r="E12" s="48" t="str">
        <f>ฉบับนักเรียน!D12</f>
        <v>นายศักดิ์ชัย  ภักดีบุตร</v>
      </c>
      <c r="F12" s="32" t="str">
        <f>ฉบับนักเรียน!E12</f>
        <v>ชาย</v>
      </c>
      <c r="G12" s="66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6">
        <f t="shared" si="5"/>
        <v>0</v>
      </c>
      <c r="R12" s="66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4">
      <c r="A13" s="3"/>
      <c r="B13" s="26" t="s">
        <v>20</v>
      </c>
      <c r="C13" s="50" t="str">
        <f>ฉบับครู!B13</f>
        <v>4/6</v>
      </c>
      <c r="D13" s="81">
        <f>ฉบับนักเรียน!C13</f>
        <v>44176</v>
      </c>
      <c r="E13" s="48" t="str">
        <f>ฉบับนักเรียน!D13</f>
        <v>นายณฐรัช  วิริยะศรีสุนทร</v>
      </c>
      <c r="F13" s="32" t="str">
        <f>ฉบับนักเรียน!E13</f>
        <v>ชาย</v>
      </c>
      <c r="G13" s="66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6">
        <f t="shared" si="5"/>
        <v>0</v>
      </c>
      <c r="R13" s="66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4">
      <c r="A14" s="3"/>
      <c r="B14" s="26" t="s">
        <v>21</v>
      </c>
      <c r="C14" s="50" t="str">
        <f>ฉบับครู!B14</f>
        <v>4/6</v>
      </c>
      <c r="D14" s="81">
        <f>ฉบับนักเรียน!C14</f>
        <v>44179</v>
      </c>
      <c r="E14" s="48" t="str">
        <f>ฉบับนักเรียน!D14</f>
        <v>นายพสิษฐ์  วงค์อารินทร์</v>
      </c>
      <c r="F14" s="32" t="str">
        <f>ฉบับนักเรียน!E14</f>
        <v>ชาย</v>
      </c>
      <c r="G14" s="66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6">
        <f t="shared" si="5"/>
        <v>0</v>
      </c>
      <c r="R14" s="66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4">
      <c r="A15" s="3"/>
      <c r="B15" s="26" t="s">
        <v>22</v>
      </c>
      <c r="C15" s="50" t="str">
        <f>ฉบับครู!B15</f>
        <v>4/6</v>
      </c>
      <c r="D15" s="81">
        <f>ฉบับนักเรียน!C15</f>
        <v>44183</v>
      </c>
      <c r="E15" s="48" t="str">
        <f>ฉบับนักเรียน!D15</f>
        <v>นายภาคิน  ราชวงษ์</v>
      </c>
      <c r="F15" s="32" t="str">
        <f>ฉบับนักเรียน!E15</f>
        <v>ชาย</v>
      </c>
      <c r="G15" s="66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6">
        <f t="shared" si="5"/>
        <v>0</v>
      </c>
      <c r="R15" s="66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4">
      <c r="A16" s="3"/>
      <c r="B16" s="26" t="s">
        <v>23</v>
      </c>
      <c r="C16" s="50" t="str">
        <f>ฉบับครู!B16</f>
        <v>4/6</v>
      </c>
      <c r="D16" s="81">
        <f>ฉบับนักเรียน!C16</f>
        <v>44220</v>
      </c>
      <c r="E16" s="48" t="str">
        <f>ฉบับนักเรียน!D16</f>
        <v>นายชัยพัฒน์  จิตตานุปกรณ์</v>
      </c>
      <c r="F16" s="32" t="str">
        <f>ฉบับนักเรียน!E16</f>
        <v>ชาย</v>
      </c>
      <c r="G16" s="66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6">
        <f t="shared" si="5"/>
        <v>0</v>
      </c>
      <c r="R16" s="66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4">
      <c r="A17" s="3"/>
      <c r="B17" s="26" t="s">
        <v>24</v>
      </c>
      <c r="C17" s="50" t="str">
        <f>ฉบับครู!B17</f>
        <v>4/6</v>
      </c>
      <c r="D17" s="81">
        <f>ฉบับนักเรียน!C17</f>
        <v>44222</v>
      </c>
      <c r="E17" s="48" t="str">
        <f>ฉบับนักเรียน!D17</f>
        <v>นายชาคริส  สงเสน</v>
      </c>
      <c r="F17" s="32" t="str">
        <f>ฉบับนักเรียน!E17</f>
        <v>ชาย</v>
      </c>
      <c r="G17" s="66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6">
        <f t="shared" si="5"/>
        <v>0</v>
      </c>
      <c r="R17" s="66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4">
      <c r="A18" s="3"/>
      <c r="B18" s="26" t="s">
        <v>25</v>
      </c>
      <c r="C18" s="50" t="str">
        <f>ฉบับครู!B18</f>
        <v>4/6</v>
      </c>
      <c r="D18" s="81">
        <f>ฉบับนักเรียน!C18</f>
        <v>44265</v>
      </c>
      <c r="E18" s="48" t="str">
        <f>ฉบับนักเรียน!D18</f>
        <v>นายทักษ์ดนัย  ช้างแก้ว</v>
      </c>
      <c r="F18" s="32" t="str">
        <f>ฉบับนักเรียน!E18</f>
        <v>ชาย</v>
      </c>
      <c r="G18" s="66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6">
        <f t="shared" si="5"/>
        <v>0</v>
      </c>
      <c r="R18" s="66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4">
      <c r="A19" s="3"/>
      <c r="B19" s="26" t="s">
        <v>26</v>
      </c>
      <c r="C19" s="50" t="str">
        <f>ฉบับครู!B19</f>
        <v>4/6</v>
      </c>
      <c r="D19" s="81">
        <f>ฉบับนักเรียน!C19</f>
        <v>44308</v>
      </c>
      <c r="E19" s="48" t="str">
        <f>ฉบับนักเรียน!D19</f>
        <v>นายชนกันต์  แก้ววิมาน</v>
      </c>
      <c r="F19" s="32" t="str">
        <f>ฉบับนักเรียน!E19</f>
        <v>ชาย</v>
      </c>
      <c r="G19" s="66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6">
        <f t="shared" si="5"/>
        <v>0</v>
      </c>
      <c r="R19" s="66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4">
      <c r="A20" s="3"/>
      <c r="B20" s="26" t="s">
        <v>27</v>
      </c>
      <c r="C20" s="50" t="str">
        <f>ฉบับครู!B20</f>
        <v>4/6</v>
      </c>
      <c r="D20" s="81">
        <f>ฉบับนักเรียน!C20</f>
        <v>44398</v>
      </c>
      <c r="E20" s="48" t="str">
        <f>ฉบับนักเรียน!D20</f>
        <v>นายจิรภัทร  ม้วนทอง</v>
      </c>
      <c r="F20" s="32" t="str">
        <f>ฉบับนักเรียน!E20</f>
        <v>ชาย</v>
      </c>
      <c r="G20" s="66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6">
        <f t="shared" si="5"/>
        <v>0</v>
      </c>
      <c r="R20" s="66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4">
      <c r="A21" s="3"/>
      <c r="B21" s="26" t="s">
        <v>28</v>
      </c>
      <c r="C21" s="50" t="str">
        <f>ฉบับครู!B21</f>
        <v>4/6</v>
      </c>
      <c r="D21" s="81">
        <f>ฉบับนักเรียน!C21</f>
        <v>44449</v>
      </c>
      <c r="E21" s="48" t="str">
        <f>ฉบับนักเรียน!D21</f>
        <v>นายธีรนัย  พิทักษ์วศิน</v>
      </c>
      <c r="F21" s="32" t="str">
        <f>ฉบับนักเรียน!E21</f>
        <v>ชาย</v>
      </c>
      <c r="G21" s="66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6">
        <f t="shared" si="5"/>
        <v>0</v>
      </c>
      <c r="R21" s="66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4">
      <c r="A22" s="3"/>
      <c r="B22" s="26" t="s">
        <v>29</v>
      </c>
      <c r="C22" s="50" t="str">
        <f>ฉบับครู!B22</f>
        <v>4/6</v>
      </c>
      <c r="D22" s="81">
        <f>ฉบับนักเรียน!C22</f>
        <v>44485</v>
      </c>
      <c r="E22" s="48" t="str">
        <f>ฉบับนักเรียน!D22</f>
        <v>นายกรรม์ภิรมย์  แตงเติมผล</v>
      </c>
      <c r="F22" s="32" t="str">
        <f>ฉบับนักเรียน!E22</f>
        <v>ชาย</v>
      </c>
      <c r="G22" s="66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6">
        <f t="shared" si="5"/>
        <v>0</v>
      </c>
      <c r="R22" s="66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4">
      <c r="A23" s="3"/>
      <c r="B23" s="26" t="s">
        <v>30</v>
      </c>
      <c r="C23" s="50" t="str">
        <f>ฉบับครู!B23</f>
        <v>4/6</v>
      </c>
      <c r="D23" s="81">
        <f>ฉบับนักเรียน!C23</f>
        <v>44501</v>
      </c>
      <c r="E23" s="48" t="str">
        <f>ฉบับนักเรียน!D23</f>
        <v>นายศรัณยู  ทองมาเอง</v>
      </c>
      <c r="F23" s="32" t="str">
        <f>ฉบับนักเรียน!E23</f>
        <v>ชาย</v>
      </c>
      <c r="G23" s="66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6">
        <f t="shared" si="5"/>
        <v>0</v>
      </c>
      <c r="R23" s="66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4">
      <c r="A24" s="3"/>
      <c r="B24" s="26" t="s">
        <v>31</v>
      </c>
      <c r="C24" s="50" t="str">
        <f>ฉบับครู!B24</f>
        <v>4/6</v>
      </c>
      <c r="D24" s="81">
        <f>ฉบับนักเรียน!C24</f>
        <v>44504</v>
      </c>
      <c r="E24" s="48" t="str">
        <f>ฉบับนักเรียน!D24</f>
        <v>นายสวิตต์  ลาซัยนี</v>
      </c>
      <c r="F24" s="32" t="str">
        <f>ฉบับนักเรียน!E24</f>
        <v>ชาย</v>
      </c>
      <c r="G24" s="66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6">
        <f t="shared" si="5"/>
        <v>0</v>
      </c>
      <c r="R24" s="66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4">
      <c r="A25" s="3"/>
      <c r="B25" s="26" t="s">
        <v>32</v>
      </c>
      <c r="C25" s="50" t="str">
        <f>ฉบับครู!B25</f>
        <v>4/6</v>
      </c>
      <c r="D25" s="81">
        <f>ฉบับนักเรียน!C25</f>
        <v>44507</v>
      </c>
      <c r="E25" s="48" t="str">
        <f>ฉบับนักเรียน!D25</f>
        <v>นายอภิรักษ์  ปัสสาวะเน</v>
      </c>
      <c r="F25" s="32" t="str">
        <f>ฉบับนักเรียน!E25</f>
        <v>ชาย</v>
      </c>
      <c r="G25" s="66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6">
        <f t="shared" si="5"/>
        <v>0</v>
      </c>
      <c r="R25" s="66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4">
      <c r="A26" s="3"/>
      <c r="B26" s="26" t="s">
        <v>33</v>
      </c>
      <c r="C26" s="50" t="str">
        <f>ฉบับครู!B26</f>
        <v>4/6</v>
      </c>
      <c r="D26" s="81">
        <f>ฉบับนักเรียน!C26</f>
        <v>44539</v>
      </c>
      <c r="E26" s="48" t="str">
        <f>ฉบับนักเรียน!D26</f>
        <v>นายพีรธัช  วังศรี</v>
      </c>
      <c r="F26" s="32" t="str">
        <f>ฉบับนักเรียน!E26</f>
        <v>ชาย</v>
      </c>
      <c r="G26" s="66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6">
        <f t="shared" si="5"/>
        <v>0</v>
      </c>
      <c r="R26" s="66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4">
      <c r="A27" s="3"/>
      <c r="B27" s="26" t="s">
        <v>34</v>
      </c>
      <c r="C27" s="50" t="str">
        <f>ฉบับครู!B27</f>
        <v>4/6</v>
      </c>
      <c r="D27" s="81">
        <f>ฉบับนักเรียน!C27</f>
        <v>46221</v>
      </c>
      <c r="E27" s="48" t="str">
        <f>ฉบับนักเรียน!D27</f>
        <v>นายกิตติพงค์  แสงสุวรรณ์</v>
      </c>
      <c r="F27" s="32" t="str">
        <f>ฉบับนักเรียน!E27</f>
        <v>ชาย</v>
      </c>
      <c r="G27" s="66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6">
        <f t="shared" si="5"/>
        <v>0</v>
      </c>
      <c r="R27" s="66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4">
      <c r="A28" s="3"/>
      <c r="B28" s="26" t="s">
        <v>35</v>
      </c>
      <c r="C28" s="50" t="str">
        <f>ฉบับครู!B28</f>
        <v>4/6</v>
      </c>
      <c r="D28" s="81">
        <f>ฉบับนักเรียน!C28</f>
        <v>46222</v>
      </c>
      <c r="E28" s="48" t="str">
        <f>ฉบับนักเรียน!D28</f>
        <v>นายสิปปกร  หุ่นพยนต์</v>
      </c>
      <c r="F28" s="32" t="str">
        <f>ฉบับนักเรียน!E28</f>
        <v>ชาย</v>
      </c>
      <c r="G28" s="66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6">
        <f t="shared" si="5"/>
        <v>0</v>
      </c>
      <c r="R28" s="66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4">
      <c r="A29" s="3"/>
      <c r="B29" s="26" t="s">
        <v>36</v>
      </c>
      <c r="C29" s="50" t="str">
        <f>ฉบับครู!B29</f>
        <v>4/6</v>
      </c>
      <c r="D29" s="81">
        <f>ฉบับนักเรียน!C29</f>
        <v>44022</v>
      </c>
      <c r="E29" s="48" t="str">
        <f>ฉบับนักเรียน!D29</f>
        <v>เด็กหญิงกมลชนก  กีรติสันติ</v>
      </c>
      <c r="F29" s="32" t="str">
        <f>ฉบับนักเรียน!E29</f>
        <v>หญิง</v>
      </c>
      <c r="G29" s="66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6">
        <f t="shared" si="5"/>
        <v>0</v>
      </c>
      <c r="R29" s="66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4">
      <c r="A30" s="3"/>
      <c r="B30" s="26" t="s">
        <v>37</v>
      </c>
      <c r="C30" s="50" t="str">
        <f>ฉบับครู!B30</f>
        <v>4/6</v>
      </c>
      <c r="D30" s="81">
        <f>ฉบับนักเรียน!C30</f>
        <v>44105</v>
      </c>
      <c r="E30" s="48" t="str">
        <f>ฉบับนักเรียน!D30</f>
        <v>นางสาวณัฐฎา  กัณหา</v>
      </c>
      <c r="F30" s="32" t="str">
        <f>ฉบับนักเรียน!E30</f>
        <v>หญิง</v>
      </c>
      <c r="G30" s="66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6">
        <f t="shared" si="5"/>
        <v>0</v>
      </c>
      <c r="R30" s="66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4">
      <c r="A31" s="3"/>
      <c r="B31" s="26" t="s">
        <v>38</v>
      </c>
      <c r="C31" s="50" t="str">
        <f>ฉบับครู!B31</f>
        <v>4/6</v>
      </c>
      <c r="D31" s="81">
        <f>ฉบับนักเรียน!C31</f>
        <v>44110</v>
      </c>
      <c r="E31" s="48" t="str">
        <f>ฉบับนักเรียน!D31</f>
        <v>นางสาวสุนิตา  เรียงปาน</v>
      </c>
      <c r="F31" s="32" t="str">
        <f>ฉบับนักเรียน!E31</f>
        <v>หญิง</v>
      </c>
      <c r="G31" s="66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6">
        <f t="shared" si="5"/>
        <v>0</v>
      </c>
      <c r="R31" s="66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4">
      <c r="A32" s="3"/>
      <c r="B32" s="26" t="s">
        <v>39</v>
      </c>
      <c r="C32" s="50" t="str">
        <f>ฉบับครู!B32</f>
        <v>4/6</v>
      </c>
      <c r="D32" s="81">
        <f>ฉบับนักเรียน!C32</f>
        <v>44112</v>
      </c>
      <c r="E32" s="48" t="str">
        <f>ฉบับนักเรียน!D32</f>
        <v>นางสาวแพรทราย  สว่างทรวง</v>
      </c>
      <c r="F32" s="32" t="str">
        <f>ฉบับนักเรียน!E32</f>
        <v>หญิง</v>
      </c>
      <c r="G32" s="66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6">
        <f t="shared" si="5"/>
        <v>0</v>
      </c>
      <c r="R32" s="66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4">
      <c r="A33" s="3"/>
      <c r="B33" s="26" t="s">
        <v>40</v>
      </c>
      <c r="C33" s="50" t="str">
        <f>ฉบับครู!B33</f>
        <v>4/6</v>
      </c>
      <c r="D33" s="81">
        <f>ฉบับนักเรียน!C33</f>
        <v>44164</v>
      </c>
      <c r="E33" s="48" t="str">
        <f>ฉบับนักเรียน!D33</f>
        <v>นางสาวศิริยานันท์  ระยับศรี</v>
      </c>
      <c r="F33" s="32" t="str">
        <f>ฉบับนักเรียน!E33</f>
        <v>หญิง</v>
      </c>
      <c r="G33" s="66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6">
        <f t="shared" si="5"/>
        <v>0</v>
      </c>
      <c r="R33" s="66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4">
      <c r="A34" s="3"/>
      <c r="B34" s="26" t="s">
        <v>41</v>
      </c>
      <c r="C34" s="50" t="str">
        <f>ฉบับครู!B34</f>
        <v>4/6</v>
      </c>
      <c r="D34" s="81">
        <f>ฉบับนักเรียน!C34</f>
        <v>44244</v>
      </c>
      <c r="E34" s="48" t="str">
        <f>ฉบับนักเรียน!D34</f>
        <v>นางสาวแพรวปวีณ์  เมืองราช</v>
      </c>
      <c r="F34" s="32" t="str">
        <f>ฉบับนักเรียน!E34</f>
        <v>หญิง</v>
      </c>
      <c r="G34" s="66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6">
        <f t="shared" si="5"/>
        <v>0</v>
      </c>
      <c r="R34" s="66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4">
      <c r="A35" s="3"/>
      <c r="B35" s="26" t="s">
        <v>42</v>
      </c>
      <c r="C35" s="50" t="str">
        <f>ฉบับครู!B35</f>
        <v>4/6</v>
      </c>
      <c r="D35" s="81">
        <f>ฉบับนักเรียน!C35</f>
        <v>44248</v>
      </c>
      <c r="E35" s="48" t="str">
        <f>ฉบับนักเรียน!D35</f>
        <v>นางสาวมัณฑิตา  พวงมาลัย</v>
      </c>
      <c r="F35" s="32" t="str">
        <f>ฉบับนักเรียน!E35</f>
        <v>หญิง</v>
      </c>
      <c r="G35" s="66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6">
        <f t="shared" si="5"/>
        <v>0</v>
      </c>
      <c r="R35" s="66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4">
      <c r="A36" s="3"/>
      <c r="B36" s="26" t="s">
        <v>43</v>
      </c>
      <c r="C36" s="50" t="str">
        <f>ฉบับครู!B36</f>
        <v>4/6</v>
      </c>
      <c r="D36" s="81">
        <f>ฉบับนักเรียน!C36</f>
        <v>44282</v>
      </c>
      <c r="E36" s="48" t="str">
        <f>ฉบับนักเรียน!D36</f>
        <v>นางสาวจิรัฐิติกาล  หมุ่ยมาต</v>
      </c>
      <c r="F36" s="32" t="str">
        <f>ฉบับนักเรียน!E36</f>
        <v>หญิง</v>
      </c>
      <c r="G36" s="66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6">
        <f t="shared" si="5"/>
        <v>0</v>
      </c>
      <c r="R36" s="66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4">
      <c r="A37" s="3"/>
      <c r="B37" s="26" t="s">
        <v>44</v>
      </c>
      <c r="C37" s="50" t="str">
        <f>ฉบับครู!B37</f>
        <v>4/6</v>
      </c>
      <c r="D37" s="81">
        <f>ฉบับนักเรียน!C37</f>
        <v>44416</v>
      </c>
      <c r="E37" s="48" t="str">
        <f>ฉบับนักเรียน!D37</f>
        <v>นางสาวกัญญารัตน์  นิจสุข</v>
      </c>
      <c r="F37" s="32" t="str">
        <f>ฉบับนักเรียน!E37</f>
        <v>หญิง</v>
      </c>
      <c r="G37" s="66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6">
        <f t="shared" si="5"/>
        <v>0</v>
      </c>
      <c r="R37" s="66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4">
      <c r="A38" s="3"/>
      <c r="B38" s="26" t="s">
        <v>45</v>
      </c>
      <c r="C38" s="50" t="str">
        <f>ฉบับครู!B38</f>
        <v>4/6</v>
      </c>
      <c r="D38" s="81">
        <f>ฉบับนักเรียน!C38</f>
        <v>44481</v>
      </c>
      <c r="E38" s="48" t="str">
        <f>ฉบับนักเรียน!D38</f>
        <v>นางสาวศศิญดา  เปรมปรี</v>
      </c>
      <c r="F38" s="32" t="str">
        <f>ฉบับนักเรียน!E38</f>
        <v>หญิง</v>
      </c>
      <c r="G38" s="66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6">
        <f t="shared" si="5"/>
        <v>0</v>
      </c>
      <c r="R38" s="66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4">
      <c r="A39" s="3"/>
      <c r="B39" s="26" t="s">
        <v>46</v>
      </c>
      <c r="C39" s="50" t="str">
        <f>ฉบับครู!B39</f>
        <v>4/6</v>
      </c>
      <c r="D39" s="81">
        <f>ฉบับนักเรียน!C39</f>
        <v>46214</v>
      </c>
      <c r="E39" s="48" t="str">
        <f>ฉบับนักเรียน!D39</f>
        <v>นางสาวพรไพลิน  เนตรวงษ์</v>
      </c>
      <c r="F39" s="32" t="str">
        <f>ฉบับนักเรียน!E39</f>
        <v>หญิง</v>
      </c>
      <c r="G39" s="66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6">
        <f t="shared" si="5"/>
        <v>0</v>
      </c>
      <c r="R39" s="66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4">
      <c r="A40" s="3"/>
      <c r="B40" s="26" t="s">
        <v>47</v>
      </c>
      <c r="C40" s="50" t="str">
        <f>ฉบับครู!B40</f>
        <v>4/6</v>
      </c>
      <c r="D40" s="81">
        <f>ฉบับนักเรียน!C40</f>
        <v>46223</v>
      </c>
      <c r="E40" s="48" t="str">
        <f>ฉบับนักเรียน!D40</f>
        <v>นางสาวกัญญาพัชร์  ปรีญานนท์</v>
      </c>
      <c r="F40" s="32" t="str">
        <f>ฉบับนักเรียน!E40</f>
        <v>หญิง</v>
      </c>
      <c r="G40" s="66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6">
        <f t="shared" si="5"/>
        <v>0</v>
      </c>
      <c r="R40" s="66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4">
      <c r="A41" s="3"/>
      <c r="B41" s="26" t="s">
        <v>48</v>
      </c>
      <c r="C41" s="50" t="str">
        <f>ฉบับครู!B41</f>
        <v>4/6</v>
      </c>
      <c r="D41" s="81">
        <f>ฉบับนักเรียน!C41</f>
        <v>46224</v>
      </c>
      <c r="E41" s="48" t="str">
        <f>ฉบับนักเรียน!D41</f>
        <v>นางสาวณัฐกานต์  ขยันงาน</v>
      </c>
      <c r="F41" s="32" t="str">
        <f>ฉบับนักเรียน!E41</f>
        <v>หญิง</v>
      </c>
      <c r="G41" s="66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6">
        <f t="shared" si="5"/>
        <v>0</v>
      </c>
      <c r="R41" s="66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4">
      <c r="A42" s="3"/>
      <c r="B42" s="26" t="s">
        <v>49</v>
      </c>
      <c r="C42" s="50" t="str">
        <f>ฉบับครู!B42</f>
        <v>4/6</v>
      </c>
      <c r="D42" s="81">
        <f>ฉบับนักเรียน!C42</f>
        <v>46225</v>
      </c>
      <c r="E42" s="48" t="str">
        <f>ฉบับนักเรียน!D42</f>
        <v>นางสาวแพรวา  ศรีขาวผ่อง</v>
      </c>
      <c r="F42" s="32" t="str">
        <f>ฉบับนักเรียน!E42</f>
        <v>หญิง</v>
      </c>
      <c r="G42" s="66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6">
        <f t="shared" si="5"/>
        <v>0</v>
      </c>
      <c r="R42" s="66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8" customHeight="1" x14ac:dyDescent="0.4">
      <c r="A43" s="3"/>
      <c r="B43" s="26" t="s">
        <v>50</v>
      </c>
      <c r="C43" s="50" t="str">
        <f>ฉบับครู!B43</f>
        <v>4/6</v>
      </c>
      <c r="D43" s="81">
        <f>ฉบับนักเรียน!C43</f>
        <v>46226</v>
      </c>
      <c r="E43" s="48" t="str">
        <f>ฉบับนักเรียน!D43</f>
        <v>นางสาวหนิง  -</v>
      </c>
      <c r="F43" s="32" t="str">
        <f>ฉบับนักเรียน!E43</f>
        <v>หญิง</v>
      </c>
      <c r="G43" s="66">
        <f>(equal1!G43+equal2!G43+equal3!G43)/3</f>
        <v>0</v>
      </c>
      <c r="H43" s="32" t="str">
        <f t="shared" si="0"/>
        <v>ปกติ</v>
      </c>
      <c r="I43" s="32">
        <f>(equal1!I43+equal2!I43+equal3!I43)/3</f>
        <v>0</v>
      </c>
      <c r="J43" s="32" t="str">
        <f t="shared" si="1"/>
        <v>ปกติ</v>
      </c>
      <c r="K43" s="32">
        <f>(equal1!K43+equal2!K43+equal3!K43)/3</f>
        <v>0</v>
      </c>
      <c r="L43" s="32" t="str">
        <f t="shared" si="2"/>
        <v>ปกติ</v>
      </c>
      <c r="M43" s="32">
        <f>(equal1!M43+equal2!M43+equal3!M43)/3</f>
        <v>0</v>
      </c>
      <c r="N43" s="32" t="str">
        <f t="shared" si="3"/>
        <v>ปกติ</v>
      </c>
      <c r="O43" s="32">
        <f>(equal1!O43+equal2!O43+equal3!O43)/3</f>
        <v>0</v>
      </c>
      <c r="P43" s="32" t="str">
        <f t="shared" si="4"/>
        <v>ไม่มีจุดแข็ง</v>
      </c>
      <c r="Q43" s="66">
        <f t="shared" si="5"/>
        <v>0</v>
      </c>
      <c r="R43" s="66">
        <f t="shared" si="6"/>
        <v>0</v>
      </c>
      <c r="S43" s="32" t="str">
        <f t="shared" si="7"/>
        <v>ปกติ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8" customHeight="1" x14ac:dyDescent="0.4">
      <c r="A44" s="3"/>
      <c r="B44" s="26" t="s">
        <v>51</v>
      </c>
      <c r="C44" s="50" t="str">
        <f>ฉบับครู!B44</f>
        <v>4/6</v>
      </c>
      <c r="D44" s="81">
        <f>ฉบับนักเรียน!C44</f>
        <v>46227</v>
      </c>
      <c r="E44" s="48" t="str">
        <f>ฉบับนักเรียน!D44</f>
        <v>นางสาวอัถยา  ศศิบุตร</v>
      </c>
      <c r="F44" s="32" t="str">
        <f>ฉบับนักเรียน!E44</f>
        <v>หญิง</v>
      </c>
      <c r="G44" s="66">
        <f>(equal1!G44+equal2!G44+equal3!G44)/3</f>
        <v>0</v>
      </c>
      <c r="H44" s="32" t="str">
        <f t="shared" si="0"/>
        <v>ปกติ</v>
      </c>
      <c r="I44" s="32">
        <f>(equal1!I44+equal2!I44+equal3!I44)/3</f>
        <v>0</v>
      </c>
      <c r="J44" s="32" t="str">
        <f t="shared" si="1"/>
        <v>ปกติ</v>
      </c>
      <c r="K44" s="32">
        <f>(equal1!K44+equal2!K44+equal3!K44)/3</f>
        <v>0</v>
      </c>
      <c r="L44" s="32" t="str">
        <f t="shared" si="2"/>
        <v>ปกติ</v>
      </c>
      <c r="M44" s="32">
        <f>(equal1!M44+equal2!M44+equal3!M44)/3</f>
        <v>0</v>
      </c>
      <c r="N44" s="32" t="str">
        <f t="shared" si="3"/>
        <v>ปกติ</v>
      </c>
      <c r="O44" s="32">
        <f>(equal1!O44+equal2!O44+equal3!O44)/3</f>
        <v>0</v>
      </c>
      <c r="P44" s="32" t="str">
        <f t="shared" si="4"/>
        <v>ไม่มีจุดแข็ง</v>
      </c>
      <c r="Q44" s="66">
        <f t="shared" si="5"/>
        <v>0</v>
      </c>
      <c r="R44" s="66">
        <f t="shared" si="6"/>
        <v>0</v>
      </c>
      <c r="S44" s="32" t="str">
        <f t="shared" si="7"/>
        <v>ปกติ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ht="15.75" customHeight="1" x14ac:dyDescent="0.45">
      <c r="A45" s="3"/>
      <c r="B45" s="4"/>
      <c r="C45" s="11"/>
      <c r="D45" s="2"/>
      <c r="E45" s="8"/>
      <c r="F45" s="5"/>
      <c r="G45" s="12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5.75" customHeight="1" x14ac:dyDescent="0.45">
      <c r="A46" s="3"/>
      <c r="B46" s="4"/>
      <c r="C46" s="11"/>
      <c r="D46" s="2"/>
      <c r="E46" s="8"/>
      <c r="F46" s="5"/>
      <c r="G46" s="12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s="52" customFormat="1" ht="15.75" customHeight="1" x14ac:dyDescent="0.5">
      <c r="A47" s="46"/>
      <c r="B47" s="68"/>
      <c r="C47" s="76"/>
      <c r="D47" s="51"/>
      <c r="E47" s="59"/>
      <c r="F47" s="60"/>
      <c r="G47" s="77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5">
      <c r="A48" s="46"/>
      <c r="B48" s="68"/>
      <c r="C48" s="76"/>
      <c r="D48" s="51"/>
      <c r="E48" s="59"/>
      <c r="F48" s="60"/>
      <c r="G48" s="77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5">
      <c r="A49" s="46"/>
      <c r="B49" s="68"/>
      <c r="C49" s="76"/>
      <c r="D49" s="51"/>
      <c r="E49" s="59"/>
      <c r="F49" s="60"/>
      <c r="G49" s="77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5">
      <c r="A50" s="46"/>
      <c r="B50" s="78"/>
      <c r="C50" s="79"/>
      <c r="D50" s="80"/>
      <c r="E50" s="59"/>
      <c r="F50" s="60"/>
      <c r="G50" s="77"/>
      <c r="H50" s="60"/>
      <c r="I50" s="60"/>
      <c r="J50" s="60"/>
      <c r="K50" s="60"/>
      <c r="L50" s="60"/>
      <c r="M50" s="60"/>
      <c r="N50" s="60"/>
      <c r="O50" s="60"/>
      <c r="P50" s="78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5">
      <c r="A51" s="46"/>
      <c r="B51" s="78"/>
      <c r="C51" s="79"/>
      <c r="D51" s="51" t="str">
        <f>report1!D56</f>
        <v>(ลงชื่อ)</v>
      </c>
      <c r="E51" s="59"/>
      <c r="F51" s="60"/>
      <c r="G51" s="77"/>
      <c r="H51" s="60"/>
      <c r="I51" s="60"/>
      <c r="J51" s="60"/>
      <c r="K51" s="60"/>
      <c r="L51" s="60" t="str">
        <f>report1!L56</f>
        <v xml:space="preserve">                 (ลงชื่อ)</v>
      </c>
      <c r="M51" s="60"/>
      <c r="N51" s="60"/>
      <c r="O51" s="60"/>
      <c r="P51" s="60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5">
      <c r="A52" s="46"/>
      <c r="B52" s="78"/>
      <c r="C52" s="79"/>
      <c r="D52" s="51"/>
      <c r="E52" s="60" t="str">
        <f>report1!E57</f>
        <v>นางสาวธิดาทิพย์ ภูนาโคก</v>
      </c>
      <c r="F52" s="60"/>
      <c r="G52" s="77"/>
      <c r="H52" s="60"/>
      <c r="I52" s="60"/>
      <c r="J52" s="60"/>
      <c r="K52" s="60"/>
      <c r="L52" s="60"/>
      <c r="M52" s="60"/>
      <c r="N52" s="97" t="str">
        <f>report1!N57</f>
        <v>นายณัฐวุฒิ จิตดี</v>
      </c>
      <c r="O52" s="96"/>
      <c r="P52" s="96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s="52" customFormat="1" ht="15.75" customHeight="1" x14ac:dyDescent="0.5">
      <c r="A53" s="46"/>
      <c r="B53" s="78"/>
      <c r="C53" s="79"/>
      <c r="D53" s="51"/>
      <c r="E53" s="60" t="str">
        <f>report1!E58</f>
        <v xml:space="preserve">      ครูที่ปรึกษา</v>
      </c>
      <c r="F53" s="60"/>
      <c r="G53" s="77"/>
      <c r="H53" s="60"/>
      <c r="I53" s="60"/>
      <c r="J53" s="60"/>
      <c r="K53" s="60"/>
      <c r="L53" s="60"/>
      <c r="M53" s="60"/>
      <c r="N53" s="97" t="str">
        <f>report1!N58</f>
        <v>ครูที่ปรึกษา</v>
      </c>
      <c r="O53" s="96"/>
      <c r="P53" s="96"/>
      <c r="Q53" s="60"/>
      <c r="R53" s="60"/>
      <c r="S53" s="60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s="52" customFormat="1" ht="15.75" customHeight="1" x14ac:dyDescent="0.5">
      <c r="A54" s="46"/>
      <c r="B54" s="78"/>
      <c r="C54" s="79"/>
      <c r="D54" s="80"/>
      <c r="E54" s="59"/>
      <c r="F54" s="60"/>
      <c r="G54" s="77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5.75" customHeight="1" x14ac:dyDescent="0.4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4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4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4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4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5.75" customHeight="1" x14ac:dyDescent="0.4">
      <c r="A60" s="3"/>
      <c r="B60" s="13"/>
      <c r="C60" s="14"/>
      <c r="D60" s="16"/>
      <c r="E60" s="17"/>
      <c r="F60" s="15"/>
      <c r="G60" s="18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5.75" customHeight="1" x14ac:dyDescent="0.4">
      <c r="A61" s="3"/>
      <c r="B61" s="13"/>
      <c r="C61" s="14"/>
      <c r="D61" s="16"/>
      <c r="E61" s="17"/>
      <c r="F61" s="15"/>
      <c r="G61" s="18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4">
      <c r="A62" s="10"/>
      <c r="B62" s="13"/>
      <c r="C62" s="13"/>
      <c r="D62" s="19"/>
      <c r="E62" s="20"/>
      <c r="F62" s="13"/>
      <c r="G62" s="21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4">
      <c r="A63" s="3"/>
      <c r="B63" s="3"/>
      <c r="C63" s="3"/>
      <c r="D63" s="6"/>
      <c r="E63" s="3"/>
      <c r="F63" s="3"/>
      <c r="G63" s="22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8.75" customHeight="1" x14ac:dyDescent="0.4">
      <c r="A64" s="3"/>
      <c r="B64" s="3"/>
      <c r="C64" s="3"/>
      <c r="D64" s="6"/>
      <c r="E64" s="6"/>
      <c r="F64" s="3"/>
      <c r="G64" s="22"/>
      <c r="H64" s="3"/>
      <c r="I64" s="3"/>
      <c r="J64" s="3"/>
      <c r="K64" s="3"/>
      <c r="L64" s="3"/>
      <c r="M64" s="3"/>
      <c r="N64" s="109"/>
      <c r="O64" s="110"/>
      <c r="P64" s="110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8.75" customHeight="1" x14ac:dyDescent="0.4">
      <c r="A65" s="3"/>
      <c r="B65" s="3"/>
      <c r="C65" s="3"/>
      <c r="D65" s="6"/>
      <c r="E65" s="6"/>
      <c r="F65" s="3"/>
      <c r="G65" s="22"/>
      <c r="H65" s="3"/>
      <c r="I65" s="3"/>
      <c r="J65" s="3"/>
      <c r="K65" s="3"/>
      <c r="L65" s="3"/>
      <c r="M65" s="17"/>
      <c r="N65" s="109"/>
      <c r="O65" s="110"/>
      <c r="P65" s="110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4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4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4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4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4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4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4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4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4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4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4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4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4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4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4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4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4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4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4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4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4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4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4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4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4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4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4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4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4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4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4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4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4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4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4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4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4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4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4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4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4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4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4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4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4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4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4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4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4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4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4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4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4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4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4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4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4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4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4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4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4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4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4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4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4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4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4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4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4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4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4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4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4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4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4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4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4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4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4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4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4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4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4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4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4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4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4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4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4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4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4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4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4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4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4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4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4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4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4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4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4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4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4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4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4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4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4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4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4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4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4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4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4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4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4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4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4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4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4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4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4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4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4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4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4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4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4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4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4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4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4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4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4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4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4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4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4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4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4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4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4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4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4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4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4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4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4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4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4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4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4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4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4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4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4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4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4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4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4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4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4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4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4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4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4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4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4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4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4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4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4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4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4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4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4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4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4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4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4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4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4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4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4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4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4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4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4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4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4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4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4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4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4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4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4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4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4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4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4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4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4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4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4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4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4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4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4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4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4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4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4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4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4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4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4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4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4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4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4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4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4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4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4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4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4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4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4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4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4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4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4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4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4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4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4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4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4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4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4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4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4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4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4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4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4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4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4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4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4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4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4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4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4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4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4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4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4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4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4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4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4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4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4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4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4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4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4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4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4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4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4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4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4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4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4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4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4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4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4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4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4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4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4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4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4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4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4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4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4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4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4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4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4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4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4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4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4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4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4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4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4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4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4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4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4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4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4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4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4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4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4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4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4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4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4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4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4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4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4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4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4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4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4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4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4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4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4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4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4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4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4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4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4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4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4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4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4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4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4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4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4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4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4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4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4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4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4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4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4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4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4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4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4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4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4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4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4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4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4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4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4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4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4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4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4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4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4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4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4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4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4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4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4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4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4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4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4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4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4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4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4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4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4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4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4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4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4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4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4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4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4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4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4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4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4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4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4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4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4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4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4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4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4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4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4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4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4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4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4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4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4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4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4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4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4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4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4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4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4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4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4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4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4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4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4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4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4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4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4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4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4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4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4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4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4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4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4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4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4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4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4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4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4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4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4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4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4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4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4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4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4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4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4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4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4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4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4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4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4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4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4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4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4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4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4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4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4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4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4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4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4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4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4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4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4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4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4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4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4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4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4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4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4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4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4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4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4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4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4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4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4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4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4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4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4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4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4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4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4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4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4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4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4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4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4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4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4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4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4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4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4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4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4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4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4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4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4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4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4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4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4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4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4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4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4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4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4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4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4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4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4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4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4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4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4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4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4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4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4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4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4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4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4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4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4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4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4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4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4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4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4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4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4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4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4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4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4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4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4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4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4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4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4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4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4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4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4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4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4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4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4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4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4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4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4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4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4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4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4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4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4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4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4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4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4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4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4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4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4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4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4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4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4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4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4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4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4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4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4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4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4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4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4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4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4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4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4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4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4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4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4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4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4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4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4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4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4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4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4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4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4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4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4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4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4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4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4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4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4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4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4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4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4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4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4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4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4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4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4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4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4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4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4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4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4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4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4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4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4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4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4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4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4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4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4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4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4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4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4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4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4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4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4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4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4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4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4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4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4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4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4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4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4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4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4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4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4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4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4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4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4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4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4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4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4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4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4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4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4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4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4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4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4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4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4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4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4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4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4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4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4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4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4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4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4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4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4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4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4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4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4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4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4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4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4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4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4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4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4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4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4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4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4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4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4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4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4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4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4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4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4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4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4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4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4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4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4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4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4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4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4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4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4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4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4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4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4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4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4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4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4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4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4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4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4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4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4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4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4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4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4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4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4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4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4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4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4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4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4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4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4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4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4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4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4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4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4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4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4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4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4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4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4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4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4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4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4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4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4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4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4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4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4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4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4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4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4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4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4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4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4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4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4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4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4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4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4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4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4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4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4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4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4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4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4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4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4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4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4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4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4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4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4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4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4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4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4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4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4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4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4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4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4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4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4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4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4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4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4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4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4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4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4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4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4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4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4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4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4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4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4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4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4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4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4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4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4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4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4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4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4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4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4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4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4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4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4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4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4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4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4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4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4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4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4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4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4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4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4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4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4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4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4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4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4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4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4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4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4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4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4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4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4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4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4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4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4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4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4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4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4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4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4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4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4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4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4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4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4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4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4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4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4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4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4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4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4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4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4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4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4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4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4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4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4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4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4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4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4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4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4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4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4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4">
      <c r="A999" s="3"/>
      <c r="B999" s="3"/>
      <c r="C999" s="3"/>
      <c r="D999" s="6"/>
      <c r="E999" s="3"/>
      <c r="F999" s="3"/>
      <c r="G999" s="22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4">
      <c r="A1000" s="3"/>
      <c r="B1000" s="3"/>
      <c r="C1000" s="3"/>
      <c r="D1000" s="6"/>
      <c r="E1000" s="3"/>
      <c r="F1000" s="3"/>
      <c r="G1000" s="22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zoomScale="80" zoomScaleNormal="80" workbookViewId="0">
      <selection activeCell="O16" sqref="O16"/>
    </sheetView>
  </sheetViews>
  <sheetFormatPr defaultColWidth="10.09765625" defaultRowHeight="15" customHeight="1" x14ac:dyDescent="0.5"/>
  <cols>
    <col min="1" max="1" width="6.09765625" style="52" customWidth="1"/>
    <col min="2" max="11" width="9.09765625" style="52" customWidth="1"/>
    <col min="12" max="26" width="8" style="52" customWidth="1"/>
    <col min="27" max="16384" width="10.09765625" style="52"/>
  </cols>
  <sheetData>
    <row r="1" spans="1:26" ht="23.25" customHeight="1" x14ac:dyDescent="0.5">
      <c r="A1" s="46"/>
      <c r="B1" s="112" t="s">
        <v>88</v>
      </c>
      <c r="C1" s="113"/>
      <c r="D1" s="113"/>
      <c r="E1" s="113"/>
      <c r="F1" s="113"/>
      <c r="G1" s="113"/>
      <c r="H1" s="113"/>
      <c r="I1" s="112" t="s">
        <v>99</v>
      </c>
      <c r="J1" s="113"/>
      <c r="K1" s="67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5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5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5">
      <c r="A10" s="46"/>
      <c r="B10" s="46"/>
      <c r="C10" s="46" t="s">
        <v>93</v>
      </c>
      <c r="D10" s="46">
        <f>COUNTIF(summary!H5:'summary'!H61,"=ปกติ")</f>
        <v>40</v>
      </c>
      <c r="E10" s="46">
        <f>COUNTIF(summary!J5:'summary'!J61,"=ปกติ")</f>
        <v>40</v>
      </c>
      <c r="F10" s="46">
        <f>COUNTIF(summary!L5:'summary'!L61,"=ปกติ")</f>
        <v>40</v>
      </c>
      <c r="G10" s="46">
        <f>COUNTIF(summary!N5:'summary'!N61,"=ปกติ")</f>
        <v>40</v>
      </c>
      <c r="H10" s="51" t="s">
        <v>94</v>
      </c>
      <c r="I10" s="46">
        <f>COUNTIF(summary!P5:'summary'!P61,"=มีจุดแข็ง")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5">
      <c r="A11" s="46"/>
      <c r="B11" s="46"/>
      <c r="C11" s="46" t="s">
        <v>95</v>
      </c>
      <c r="D11" s="46">
        <f>COUNTIF(summary!H5:'summary'!H61,"=เสี่ยง")</f>
        <v>0</v>
      </c>
      <c r="E11" s="46">
        <f>COUNTIF(summary!J5:'summary'!J61,"=เสี่ยง")</f>
        <v>0</v>
      </c>
      <c r="F11" s="46">
        <f>COUNTIF(summary!L5:'summary'!L61,"=เสี่ยง")</f>
        <v>0</v>
      </c>
      <c r="G11" s="46">
        <f>COUNTIF(summary!N5:'summary'!N61,"=เสี่ยง")</f>
        <v>0</v>
      </c>
      <c r="H11" s="46" t="s">
        <v>96</v>
      </c>
      <c r="I11" s="46">
        <f>COUNTIF(summary!P5:'summary'!P61,"=ไม่มีจุดแข็ง")</f>
        <v>40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5">
      <c r="A12" s="46"/>
      <c r="B12" s="46"/>
      <c r="C12" s="46" t="s">
        <v>97</v>
      </c>
      <c r="D12" s="46">
        <f>COUNTIF(summary!H5:'summary'!H61,"=มีปัญหา")</f>
        <v>0</v>
      </c>
      <c r="E12" s="46">
        <f>COUNTIF(summary!J5:'summary'!J61,"=มีปัญหา")</f>
        <v>0</v>
      </c>
      <c r="F12" s="46">
        <f>COUNTIF(summary!L5:'summary'!L61,"=มีปัญหา")</f>
        <v>0</v>
      </c>
      <c r="G12" s="46">
        <f>COUNTIF(summary!N5:'summary'!N61,"=มีปัญหา")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5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5">
      <c r="A15" s="46"/>
      <c r="B15" s="46"/>
      <c r="C15" s="46" t="s">
        <v>93</v>
      </c>
      <c r="D15" s="46">
        <f>COUNTIF(summary!S5:'summary'!S61,"=ปกติ")</f>
        <v>40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5">
      <c r="A16" s="46"/>
      <c r="B16" s="46"/>
      <c r="C16" s="46" t="s">
        <v>98</v>
      </c>
      <c r="D16" s="46">
        <f>COUNTIF(summary!S5:'summary'!S61,"=เสี่ยง")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5">
      <c r="A17" s="46"/>
      <c r="B17" s="46"/>
      <c r="C17" s="46" t="s">
        <v>97</v>
      </c>
      <c r="D17" s="46">
        <f>COUNTIF(summary!S5:'summary'!S61,"=มีปัญหา")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5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5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5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5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5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5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5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5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5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5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5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5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5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5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5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5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5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5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5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5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5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5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5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5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5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5">
      <c r="A51" s="46"/>
      <c r="B51" s="103" t="s">
        <v>62</v>
      </c>
      <c r="C51" s="96"/>
      <c r="D51" s="96"/>
      <c r="E51" s="96"/>
      <c r="F51" s="46"/>
      <c r="G51" s="103" t="s">
        <v>62</v>
      </c>
      <c r="H51" s="96"/>
      <c r="I51" s="96"/>
      <c r="J51" s="9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5">
      <c r="A52" s="46"/>
      <c r="B52" s="95" t="str">
        <f>summary!E52</f>
        <v>นางสาวธิดาทิพย์ ภูนาโคก</v>
      </c>
      <c r="C52" s="96"/>
      <c r="D52" s="96"/>
      <c r="E52" s="96"/>
      <c r="F52" s="46"/>
      <c r="G52" s="95" t="str">
        <f>summary!N52</f>
        <v>นายณัฐวุฒิ จิตดี</v>
      </c>
      <c r="H52" s="96"/>
      <c r="I52" s="96"/>
      <c r="J52" s="9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5">
      <c r="A53" s="46"/>
      <c r="B53" s="95" t="s">
        <v>63</v>
      </c>
      <c r="C53" s="96"/>
      <c r="D53" s="96"/>
      <c r="E53" s="96"/>
      <c r="F53" s="46"/>
      <c r="G53" s="95" t="s">
        <v>63</v>
      </c>
      <c r="H53" s="96"/>
      <c r="I53" s="96"/>
      <c r="J53" s="9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5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5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5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5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5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5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5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5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5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5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5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5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5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5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5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5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5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5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5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5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5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5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5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5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5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5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5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5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5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5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5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5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5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5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5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5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5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5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5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5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5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5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5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5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5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5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5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5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5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5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5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5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5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5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5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5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5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5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5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5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5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5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5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5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5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5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5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5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5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5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5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5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5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5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5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5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5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5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5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5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5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5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5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5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5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5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5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5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5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5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5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5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5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5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5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5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5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5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5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5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5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5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5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5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5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5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5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5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5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5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5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5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5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5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5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5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5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5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5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5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5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5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5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5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5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5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5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5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5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5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5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5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5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5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5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5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5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5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5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5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5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5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5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5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5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5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5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5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5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5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5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5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5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5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5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5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5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5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5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5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5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5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5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5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5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5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5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5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5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5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5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5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5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5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5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5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5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5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5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5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5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5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5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5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5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5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5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5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5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5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5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5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5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5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5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5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5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5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5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5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5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5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5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5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5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5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5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5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5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5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5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5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5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5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5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5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5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5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5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5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5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5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5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5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5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5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5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5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5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5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5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5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5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5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5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5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5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5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5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5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5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5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5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5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5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5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5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5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5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5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5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5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5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5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5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5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5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5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5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5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5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5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5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5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5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5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5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5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5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5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5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5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5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5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5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5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5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5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5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5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5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5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5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5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5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5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5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5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5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5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5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5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5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5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5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5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5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5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5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5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5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5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5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5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5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5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5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5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5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5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5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5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5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5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5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5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5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5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5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5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5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5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5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5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5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5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5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5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5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5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5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5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5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5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5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5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5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5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5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5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5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5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5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5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5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5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5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5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5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5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5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5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5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5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5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5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5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5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5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5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5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5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5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5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5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5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5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5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5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5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5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5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5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5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5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5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5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5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5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5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5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5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5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5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5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5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5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5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5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5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5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5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5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5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5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5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5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5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5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5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5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5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5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5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5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5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5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5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5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5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5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5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5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5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5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5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5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5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5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5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5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5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5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5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5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5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5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5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5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5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5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5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5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5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5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5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5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5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5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5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5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5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5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5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5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5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5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5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5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5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5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5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5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5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5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5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5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5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5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5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5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5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5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5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5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5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5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5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5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5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5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5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5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5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5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5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5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5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5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5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5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5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5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5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5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5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5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5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5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5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5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5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5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5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5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5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5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5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5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5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5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5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5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5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5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5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5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5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5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5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5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5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5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5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5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5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5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5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5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5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5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5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5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5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5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5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5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5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5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5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5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5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5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5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5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5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5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5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5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5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5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5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5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5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5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5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5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5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5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5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5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5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5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5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5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5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5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5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5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5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5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5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5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5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5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5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5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5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5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5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5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5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5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5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5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5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5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5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5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5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5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5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5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5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5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5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5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5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5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5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5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5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5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5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5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5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5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5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5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5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5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5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5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5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5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5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5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5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5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5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5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5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5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5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5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5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5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5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5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5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5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5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5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5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5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5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5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5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5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5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5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5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5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5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5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5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5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5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5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5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5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5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5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5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5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5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5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5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5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5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5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5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5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5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5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5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5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5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5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5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5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5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5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5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5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5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5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5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5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5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5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5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5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5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5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5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5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5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5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5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5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5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5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5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5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5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5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5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5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5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5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5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5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5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5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5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5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5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5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5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5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5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5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5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5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5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5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5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5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5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5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5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5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5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5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5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5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5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5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5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5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5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5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5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5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5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5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5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5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5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5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5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5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5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5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5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5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5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5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5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5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5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5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5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5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5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5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5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5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5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5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5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5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5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5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5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5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5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5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5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5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5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5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5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5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5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5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5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5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5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5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5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5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5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5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5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5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5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5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5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5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5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5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5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5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5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5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5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5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5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5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5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5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5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5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5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5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5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5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5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5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5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5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5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5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5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5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5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5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5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5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5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5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5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5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5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5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5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5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5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5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5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5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5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5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5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5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5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5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5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5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5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5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5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5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5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5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5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5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5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5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5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5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5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5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5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5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5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5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5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5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5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5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5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5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5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5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5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5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5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5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5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5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5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5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5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5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5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5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5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5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5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5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5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5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5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5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5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5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5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5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5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5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5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5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5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5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5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5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5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5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5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5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5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5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5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5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5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5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5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5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5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5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5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5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5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5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5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5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5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5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5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5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5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5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5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5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5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5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5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5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5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5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5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5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5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5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5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5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1005"/>
  <sheetViews>
    <sheetView workbookViewId="0">
      <pane ySplit="4" topLeftCell="A52" activePane="bottomLeft" state="frozen"/>
      <selection pane="bottomLeft" activeCell="A56" sqref="A56:XFD58"/>
    </sheetView>
  </sheetViews>
  <sheetFormatPr defaultColWidth="10.09765625" defaultRowHeight="15" customHeight="1" x14ac:dyDescent="0.5"/>
  <cols>
    <col min="1" max="1" width="4.69921875" style="52" customWidth="1"/>
    <col min="2" max="2" width="5" style="52" customWidth="1"/>
    <col min="3" max="3" width="6.19921875" style="52" customWidth="1"/>
    <col min="4" max="4" width="19.8984375" style="52" customWidth="1"/>
    <col min="5" max="5" width="5.5" style="52" customWidth="1"/>
    <col min="6" max="30" width="3.09765625" style="52" customWidth="1"/>
    <col min="31" max="31" width="3.69921875" style="52" hidden="1" customWidth="1"/>
    <col min="32" max="32" width="3.69921875" style="52" customWidth="1"/>
    <col min="33" max="34" width="3.69921875" style="52" hidden="1" customWidth="1"/>
    <col min="35" max="35" width="3.69921875" style="52" customWidth="1"/>
    <col min="36" max="38" width="3.69921875" style="52" hidden="1" customWidth="1"/>
    <col min="39" max="39" width="3.69921875" style="52" customWidth="1"/>
    <col min="40" max="42" width="3.69921875" style="52" hidden="1" customWidth="1"/>
    <col min="43" max="43" width="3.69921875" style="52" customWidth="1"/>
    <col min="44" max="44" width="3.69921875" style="52" hidden="1" customWidth="1"/>
    <col min="45" max="45" width="3.69921875" style="52" customWidth="1"/>
    <col min="46" max="65" width="9.09765625" style="52" customWidth="1"/>
    <col min="66" max="16384" width="10.09765625" style="52"/>
  </cols>
  <sheetData>
    <row r="1" spans="1:65" ht="18" customHeight="1" x14ac:dyDescent="0.5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5">
      <c r="A2" s="98" t="s">
        <v>0</v>
      </c>
      <c r="B2" s="99"/>
      <c r="C2" s="99"/>
      <c r="D2" s="99"/>
      <c r="E2" s="100"/>
      <c r="F2" s="101" t="s">
        <v>64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100"/>
      <c r="AE2" s="42"/>
      <c r="AF2" s="92" t="s">
        <v>2</v>
      </c>
      <c r="AG2" s="43"/>
      <c r="AH2" s="43"/>
      <c r="AI2" s="92" t="s">
        <v>3</v>
      </c>
      <c r="AJ2" s="43"/>
      <c r="AK2" s="43"/>
      <c r="AL2" s="43"/>
      <c r="AM2" s="92" t="s">
        <v>4</v>
      </c>
      <c r="AN2" s="43"/>
      <c r="AO2" s="43"/>
      <c r="AP2" s="43"/>
      <c r="AQ2" s="92" t="s">
        <v>5</v>
      </c>
      <c r="AR2" s="43"/>
      <c r="AS2" s="92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5">
      <c r="A3" s="98" t="str">
        <f>ฉบับนักเรียน!A3</f>
        <v>นางสาวธิดาทิพย์ ภูนาโคก  นายณัฐวุฒิ จิตดี</v>
      </c>
      <c r="B3" s="99"/>
      <c r="C3" s="99"/>
      <c r="D3" s="99"/>
      <c r="E3" s="100"/>
      <c r="F3" s="98" t="s">
        <v>7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100"/>
      <c r="AE3" s="42"/>
      <c r="AF3" s="93"/>
      <c r="AG3" s="43"/>
      <c r="AH3" s="43"/>
      <c r="AI3" s="93"/>
      <c r="AJ3" s="43"/>
      <c r="AK3" s="43"/>
      <c r="AL3" s="43"/>
      <c r="AM3" s="93"/>
      <c r="AN3" s="43"/>
      <c r="AO3" s="43"/>
      <c r="AP3" s="43"/>
      <c r="AQ3" s="93"/>
      <c r="AR3" s="43"/>
      <c r="AS3" s="93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5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4"/>
      <c r="AG4" s="43"/>
      <c r="AH4" s="43"/>
      <c r="AI4" s="94"/>
      <c r="AJ4" s="43"/>
      <c r="AK4" s="43"/>
      <c r="AL4" s="43"/>
      <c r="AM4" s="94"/>
      <c r="AN4" s="43"/>
      <c r="AO4" s="43"/>
      <c r="AP4" s="43"/>
      <c r="AQ4" s="94"/>
      <c r="AR4" s="43"/>
      <c r="AS4" s="94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5">
      <c r="A5" s="44" t="s">
        <v>66</v>
      </c>
      <c r="B5" s="45" t="s">
        <v>140</v>
      </c>
      <c r="C5" s="90">
        <v>44017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>
        <f t="shared" ref="AE5:AE49" si="0">H5+M5+R5+U5+AC5</f>
        <v>0</v>
      </c>
      <c r="AF5" s="44">
        <f t="shared" ref="AF5:AF44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4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4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4" si="12">SUM(K5,P5,S5,X5,AB5)</f>
        <v>0</v>
      </c>
      <c r="AR5" s="44">
        <f t="shared" ref="AR5:AR48" si="13">F5+I5+N5+V5+Y5</f>
        <v>0</v>
      </c>
      <c r="AS5" s="44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5">
      <c r="A6" s="26" t="s">
        <v>13</v>
      </c>
      <c r="B6" s="45" t="s">
        <v>140</v>
      </c>
      <c r="C6" s="91">
        <v>44084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5">
      <c r="A7" s="26" t="s">
        <v>14</v>
      </c>
      <c r="B7" s="45" t="s">
        <v>140</v>
      </c>
      <c r="C7" s="91">
        <v>44085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5">
      <c r="A8" s="26" t="s">
        <v>15</v>
      </c>
      <c r="B8" s="45" t="s">
        <v>140</v>
      </c>
      <c r="C8" s="91">
        <v>44127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5">
      <c r="A9" s="26" t="s">
        <v>16</v>
      </c>
      <c r="B9" s="45" t="s">
        <v>140</v>
      </c>
      <c r="C9" s="91">
        <v>44131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5">
      <c r="A10" s="26" t="s">
        <v>17</v>
      </c>
      <c r="B10" s="45" t="s">
        <v>140</v>
      </c>
      <c r="C10" s="91">
        <v>44137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5">
      <c r="A11" s="26" t="s">
        <v>18</v>
      </c>
      <c r="B11" s="45" t="s">
        <v>140</v>
      </c>
      <c r="C11" s="91">
        <v>44139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5">
      <c r="A12" s="26" t="s">
        <v>19</v>
      </c>
      <c r="B12" s="45" t="s">
        <v>140</v>
      </c>
      <c r="C12" s="91">
        <v>44140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5">
      <c r="A13" s="26" t="s">
        <v>20</v>
      </c>
      <c r="B13" s="45" t="s">
        <v>140</v>
      </c>
      <c r="C13" s="91">
        <v>44176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5">
      <c r="A14" s="26" t="s">
        <v>21</v>
      </c>
      <c r="B14" s="45" t="s">
        <v>140</v>
      </c>
      <c r="C14" s="91">
        <v>44179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5">
      <c r="A15" s="26" t="s">
        <v>22</v>
      </c>
      <c r="B15" s="45" t="s">
        <v>140</v>
      </c>
      <c r="C15" s="91">
        <v>44183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5">
      <c r="A16" s="26" t="s">
        <v>23</v>
      </c>
      <c r="B16" s="45" t="s">
        <v>140</v>
      </c>
      <c r="C16" s="91">
        <v>44220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5">
      <c r="A17" s="26" t="s">
        <v>24</v>
      </c>
      <c r="B17" s="45" t="s">
        <v>140</v>
      </c>
      <c r="C17" s="91">
        <v>44222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5">
      <c r="A18" s="26" t="s">
        <v>25</v>
      </c>
      <c r="B18" s="45" t="s">
        <v>140</v>
      </c>
      <c r="C18" s="91">
        <v>44265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5">
      <c r="A19" s="26" t="s">
        <v>26</v>
      </c>
      <c r="B19" s="45" t="s">
        <v>140</v>
      </c>
      <c r="C19" s="91">
        <v>44308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5">
      <c r="A20" s="26" t="s">
        <v>27</v>
      </c>
      <c r="B20" s="45" t="s">
        <v>140</v>
      </c>
      <c r="C20" s="91">
        <v>44398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5">
      <c r="A21" s="26" t="s">
        <v>28</v>
      </c>
      <c r="B21" s="45" t="s">
        <v>140</v>
      </c>
      <c r="C21" s="91">
        <v>44449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5">
      <c r="A22" s="26" t="s">
        <v>29</v>
      </c>
      <c r="B22" s="45" t="s">
        <v>140</v>
      </c>
      <c r="C22" s="91">
        <v>44485</v>
      </c>
      <c r="D22" s="30" t="s">
        <v>117</v>
      </c>
      <c r="E22" s="44" t="s">
        <v>67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5">
      <c r="A23" s="26" t="s">
        <v>30</v>
      </c>
      <c r="B23" s="45" t="s">
        <v>140</v>
      </c>
      <c r="C23" s="91">
        <v>44501</v>
      </c>
      <c r="D23" s="30" t="s">
        <v>118</v>
      </c>
      <c r="E23" s="44" t="s">
        <v>67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5">
      <c r="A24" s="26" t="s">
        <v>31</v>
      </c>
      <c r="B24" s="45" t="s">
        <v>140</v>
      </c>
      <c r="C24" s="91">
        <v>44504</v>
      </c>
      <c r="D24" s="30" t="s">
        <v>119</v>
      </c>
      <c r="E24" s="44" t="s">
        <v>67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5">
      <c r="A25" s="26" t="s">
        <v>32</v>
      </c>
      <c r="B25" s="45" t="s">
        <v>140</v>
      </c>
      <c r="C25" s="91">
        <v>44507</v>
      </c>
      <c r="D25" s="30" t="s">
        <v>120</v>
      </c>
      <c r="E25" s="44" t="s">
        <v>67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5">
      <c r="A26" s="26" t="s">
        <v>33</v>
      </c>
      <c r="B26" s="45" t="s">
        <v>140</v>
      </c>
      <c r="C26" s="91">
        <v>44539</v>
      </c>
      <c r="D26" s="30" t="s">
        <v>121</v>
      </c>
      <c r="E26" s="44" t="s">
        <v>67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5">
      <c r="A27" s="26" t="s">
        <v>34</v>
      </c>
      <c r="B27" s="45" t="s">
        <v>140</v>
      </c>
      <c r="C27" s="91">
        <v>46221</v>
      </c>
      <c r="D27" s="30" t="s">
        <v>122</v>
      </c>
      <c r="E27" s="44" t="s">
        <v>67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5">
      <c r="A28" s="26" t="s">
        <v>35</v>
      </c>
      <c r="B28" s="45" t="s">
        <v>140</v>
      </c>
      <c r="C28" s="91">
        <v>46222</v>
      </c>
      <c r="D28" s="30" t="s">
        <v>123</v>
      </c>
      <c r="E28" s="44" t="s">
        <v>67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5">
      <c r="A29" s="26" t="s">
        <v>36</v>
      </c>
      <c r="B29" s="45" t="s">
        <v>140</v>
      </c>
      <c r="C29" s="90">
        <v>44022</v>
      </c>
      <c r="D29" s="30" t="s">
        <v>124</v>
      </c>
      <c r="E29" s="26" t="s">
        <v>68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5">
      <c r="A30" s="26" t="s">
        <v>37</v>
      </c>
      <c r="B30" s="45" t="s">
        <v>140</v>
      </c>
      <c r="C30" s="91">
        <v>44105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5">
      <c r="A31" s="26" t="s">
        <v>38</v>
      </c>
      <c r="B31" s="45" t="s">
        <v>140</v>
      </c>
      <c r="C31" s="91">
        <v>44110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5">
      <c r="A32" s="26" t="s">
        <v>39</v>
      </c>
      <c r="B32" s="45" t="s">
        <v>140</v>
      </c>
      <c r="C32" s="91">
        <v>44112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5">
      <c r="A33" s="26" t="s">
        <v>40</v>
      </c>
      <c r="B33" s="45" t="s">
        <v>140</v>
      </c>
      <c r="C33" s="91">
        <v>44164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5">
      <c r="A34" s="26" t="s">
        <v>41</v>
      </c>
      <c r="B34" s="45" t="s">
        <v>140</v>
      </c>
      <c r="C34" s="91">
        <v>44244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5">
      <c r="A35" s="26" t="s">
        <v>42</v>
      </c>
      <c r="B35" s="45" t="s">
        <v>140</v>
      </c>
      <c r="C35" s="91">
        <v>44248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5">
      <c r="A36" s="26" t="s">
        <v>43</v>
      </c>
      <c r="B36" s="45" t="s">
        <v>140</v>
      </c>
      <c r="C36" s="91">
        <v>44282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5">
      <c r="A37" s="26" t="s">
        <v>44</v>
      </c>
      <c r="B37" s="45" t="s">
        <v>140</v>
      </c>
      <c r="C37" s="91">
        <v>44416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5">
      <c r="A38" s="26" t="s">
        <v>45</v>
      </c>
      <c r="B38" s="45" t="s">
        <v>140</v>
      </c>
      <c r="C38" s="91">
        <v>44481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5">
      <c r="A39" s="26" t="s">
        <v>46</v>
      </c>
      <c r="B39" s="45" t="s">
        <v>140</v>
      </c>
      <c r="C39" s="91">
        <v>46214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5">
      <c r="A40" s="26" t="s">
        <v>47</v>
      </c>
      <c r="B40" s="45" t="s">
        <v>140</v>
      </c>
      <c r="C40" s="91">
        <v>46223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5">
      <c r="A41" s="26" t="s">
        <v>48</v>
      </c>
      <c r="B41" s="45" t="s">
        <v>140</v>
      </c>
      <c r="C41" s="91">
        <v>46224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5">
      <c r="A42" s="26" t="s">
        <v>49</v>
      </c>
      <c r="B42" s="45" t="s">
        <v>140</v>
      </c>
      <c r="C42" s="91">
        <v>46225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5">
      <c r="A43" s="26" t="s">
        <v>50</v>
      </c>
      <c r="B43" s="45" t="s">
        <v>140</v>
      </c>
      <c r="C43" s="91">
        <v>46226</v>
      </c>
      <c r="D43" s="30" t="s">
        <v>138</v>
      </c>
      <c r="E43" s="26" t="s">
        <v>68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5">
      <c r="A44" s="26" t="s">
        <v>51</v>
      </c>
      <c r="B44" s="45" t="s">
        <v>140</v>
      </c>
      <c r="C44" s="91">
        <v>46227</v>
      </c>
      <c r="D44" s="30" t="s">
        <v>139</v>
      </c>
      <c r="E44" s="26" t="s">
        <v>68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5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5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5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5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5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5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5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5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5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5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149999999999999" customHeight="1" x14ac:dyDescent="0.5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5">
      <c r="A56" s="46"/>
      <c r="B56" s="46"/>
      <c r="C56" s="103" t="s">
        <v>62</v>
      </c>
      <c r="D56" s="96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3" t="s">
        <v>62</v>
      </c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5">
      <c r="A57" s="46"/>
      <c r="B57" s="46"/>
      <c r="C57" s="97" t="s">
        <v>141</v>
      </c>
      <c r="D57" s="104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5"/>
      <c r="P57" s="96"/>
      <c r="Q57" s="96"/>
      <c r="R57" s="46"/>
      <c r="S57" s="95" t="s">
        <v>142</v>
      </c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5">
      <c r="A58" s="46"/>
      <c r="B58" s="46"/>
      <c r="C58" s="95" t="s">
        <v>63</v>
      </c>
      <c r="D58" s="96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7"/>
      <c r="P58" s="96"/>
      <c r="Q58" s="96"/>
      <c r="R58" s="46"/>
      <c r="S58" s="95" t="s">
        <v>63</v>
      </c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5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5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5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5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5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5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5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5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5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5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5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5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5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5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5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5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5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5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5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5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5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5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5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5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5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5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5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5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5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5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5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5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5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5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5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5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5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5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5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5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5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5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5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5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5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5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5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5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5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5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5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5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5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5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5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5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5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5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5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5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5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5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5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5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5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5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5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5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5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5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5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5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5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5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5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5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5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5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5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5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5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5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5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5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5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5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5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5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5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5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5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5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5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5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5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5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5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5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5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5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5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5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5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5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5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5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5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5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5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5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5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5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5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5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5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5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5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5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5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5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5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5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5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5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5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5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5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5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5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5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5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5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5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5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5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5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5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5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5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5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5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5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5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5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5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5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5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5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5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5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5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5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5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5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5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5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5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5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5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5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5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5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5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5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5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5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5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5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5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5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5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5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5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5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5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5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5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5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5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5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5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5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5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5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5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5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5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5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5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5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5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5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5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5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5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5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5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5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5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5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5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5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5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5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5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5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5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5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5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5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5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5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5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5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5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5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5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5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5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5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5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5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5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5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5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5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5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5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5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5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5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5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5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5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5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5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5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5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5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5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5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5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5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5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5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5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5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5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5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5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5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5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5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5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5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5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5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5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5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5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5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5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5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5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5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5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5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5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5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5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5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5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5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5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5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5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5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5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5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5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5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5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5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5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5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5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5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5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5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5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5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5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5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5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5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5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5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5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5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5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5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5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5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5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5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5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5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5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5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5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5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5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5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5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5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5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5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5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5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5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5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5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5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5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5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5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5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5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5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5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5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5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5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5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5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5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5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5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5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5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5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5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5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5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5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5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5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5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5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5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5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5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5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5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5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5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5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5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5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5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5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5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5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5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5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5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5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5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5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5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5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5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5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5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5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5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5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5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5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5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5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5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5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5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5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5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5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5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5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5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5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5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5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5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5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5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5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5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5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5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5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5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5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5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5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5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5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5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5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5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5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5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5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5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5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5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5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5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5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5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5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5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5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5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5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5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5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5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5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5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5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5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5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5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5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5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5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5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5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5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5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5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5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5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5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5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5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5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5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5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5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5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5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5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5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5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5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5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5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5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5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5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5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5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5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5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5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5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5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5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5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5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5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5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5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5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5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5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5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5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5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5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5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5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5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5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5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5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5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5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5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5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5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5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5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5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5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5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5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5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5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5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5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5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5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5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5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5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5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5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5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5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5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5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5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5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5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5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5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5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5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5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5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5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5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5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5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5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5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5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5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5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5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5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5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5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5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5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5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5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5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5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5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5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5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5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5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5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5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5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5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5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5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5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5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5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5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5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5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5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5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5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5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5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5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5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5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5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5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5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5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5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5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5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5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5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5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5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5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5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5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5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5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5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5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5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5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5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5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5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5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5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5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5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5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5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5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5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5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5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5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5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5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5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5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5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5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5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5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5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5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5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5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5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5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5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5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5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5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5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5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5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5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5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5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5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5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5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5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5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5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5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5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5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5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5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5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5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5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5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5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5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5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5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5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5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5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5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5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5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5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5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5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5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5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5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5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5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5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5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5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5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5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5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5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5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5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5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5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5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5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5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5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5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5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5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5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5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5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5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5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5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5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5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5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5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5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5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5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5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5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5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5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5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5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5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5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5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5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5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5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5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5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5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5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5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5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5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5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5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5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5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5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5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5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5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5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5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5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5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5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5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5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5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5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5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5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5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5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5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5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5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5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5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5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5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5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5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5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5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5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5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5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5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5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5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5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5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5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5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5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5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5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5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5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5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5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5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5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5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5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5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5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5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5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5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5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5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5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5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5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5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5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5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5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5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5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5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5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5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5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5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5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5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5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5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5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5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5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5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5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5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5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5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5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5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5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5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5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5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5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5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5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5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5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5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5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5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5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5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5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5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5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5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5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5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5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5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5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5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5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5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5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5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5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5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5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5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5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5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5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5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5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5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5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5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5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5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5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5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5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5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5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5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5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5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5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5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5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5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5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5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5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5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5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5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5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5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5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5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5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5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5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5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5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5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5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5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5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5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5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5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5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5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5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5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5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5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5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5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5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5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5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5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5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5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5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5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5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5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5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5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5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5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5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5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5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5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5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5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5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5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5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5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5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5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5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5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5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5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5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5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5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5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5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5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5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5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5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5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5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5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5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5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5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5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5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5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5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5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5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5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5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5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5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5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5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5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5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5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5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5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5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5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5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5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5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1005"/>
  <sheetViews>
    <sheetView tabSelected="1" workbookViewId="0">
      <pane ySplit="4" topLeftCell="A8" activePane="bottomLeft" state="frozen"/>
      <selection pane="bottomLeft" activeCell="F67" sqref="F67"/>
    </sheetView>
  </sheetViews>
  <sheetFormatPr defaultColWidth="10.09765625" defaultRowHeight="15" customHeight="1" x14ac:dyDescent="0.5"/>
  <cols>
    <col min="1" max="1" width="4.59765625" style="52" customWidth="1"/>
    <col min="2" max="2" width="5.69921875" style="52" customWidth="1"/>
    <col min="3" max="3" width="7" style="52" customWidth="1"/>
    <col min="4" max="4" width="26.8984375" style="52" customWidth="1"/>
    <col min="5" max="5" width="6.69921875" style="52" customWidth="1"/>
    <col min="6" max="30" width="3.09765625" style="52" customWidth="1"/>
    <col min="31" max="31" width="3.69921875" style="52" hidden="1" customWidth="1"/>
    <col min="32" max="32" width="3.69921875" style="52" customWidth="1"/>
    <col min="33" max="34" width="3.69921875" style="52" hidden="1" customWidth="1"/>
    <col min="35" max="35" width="3.69921875" style="52" customWidth="1"/>
    <col min="36" max="38" width="3.69921875" style="52" hidden="1" customWidth="1"/>
    <col min="39" max="39" width="3.69921875" style="52" customWidth="1"/>
    <col min="40" max="42" width="3.69921875" style="52" hidden="1" customWidth="1"/>
    <col min="43" max="43" width="3.69921875" style="52" customWidth="1"/>
    <col min="44" max="44" width="3.69921875" style="52" hidden="1" customWidth="1"/>
    <col min="45" max="45" width="3.69921875" style="52" customWidth="1"/>
    <col min="46" max="65" width="9.09765625" style="52" customWidth="1"/>
    <col min="66" max="16384" width="10.09765625" style="52"/>
  </cols>
  <sheetData>
    <row r="1" spans="1:65" ht="19.5" customHeight="1" x14ac:dyDescent="0.5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5">
      <c r="A2" s="105" t="s">
        <v>0</v>
      </c>
      <c r="B2" s="99"/>
      <c r="C2" s="99"/>
      <c r="D2" s="99"/>
      <c r="E2" s="100"/>
      <c r="F2" s="106" t="s">
        <v>69</v>
      </c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99"/>
      <c r="AB2" s="99"/>
      <c r="AC2" s="99"/>
      <c r="AD2" s="100"/>
      <c r="AE2" s="30"/>
      <c r="AF2" s="92" t="s">
        <v>2</v>
      </c>
      <c r="AG2" s="43"/>
      <c r="AH2" s="43"/>
      <c r="AI2" s="92" t="s">
        <v>3</v>
      </c>
      <c r="AJ2" s="43"/>
      <c r="AK2" s="43"/>
      <c r="AL2" s="43"/>
      <c r="AM2" s="92" t="s">
        <v>4</v>
      </c>
      <c r="AN2" s="43"/>
      <c r="AO2" s="43"/>
      <c r="AP2" s="43"/>
      <c r="AQ2" s="92" t="s">
        <v>5</v>
      </c>
      <c r="AR2" s="43"/>
      <c r="AS2" s="92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5">
      <c r="A3" s="98" t="str">
        <f>ฉบับนักเรียน!A3</f>
        <v>นางสาวธิดาทิพย์ ภูนาโคก  นายณัฐวุฒิ จิตดี</v>
      </c>
      <c r="B3" s="99"/>
      <c r="C3" s="99"/>
      <c r="D3" s="99"/>
      <c r="E3" s="100"/>
      <c r="F3" s="105" t="s">
        <v>7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100"/>
      <c r="AE3" s="30"/>
      <c r="AF3" s="93"/>
      <c r="AG3" s="43"/>
      <c r="AH3" s="43"/>
      <c r="AI3" s="93"/>
      <c r="AJ3" s="43"/>
      <c r="AK3" s="43"/>
      <c r="AL3" s="43"/>
      <c r="AM3" s="93"/>
      <c r="AN3" s="43"/>
      <c r="AO3" s="43"/>
      <c r="AP3" s="43"/>
      <c r="AQ3" s="93"/>
      <c r="AR3" s="43"/>
      <c r="AS3" s="93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5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4"/>
      <c r="AG4" s="43"/>
      <c r="AH4" s="43"/>
      <c r="AI4" s="94"/>
      <c r="AJ4" s="43"/>
      <c r="AK4" s="43"/>
      <c r="AL4" s="43"/>
      <c r="AM4" s="94"/>
      <c r="AN4" s="43"/>
      <c r="AO4" s="43"/>
      <c r="AP4" s="43"/>
      <c r="AQ4" s="94"/>
      <c r="AR4" s="43"/>
      <c r="AS4" s="94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5">
      <c r="A5" s="26" t="s">
        <v>66</v>
      </c>
      <c r="B5" s="50" t="str">
        <f>ฉบับครู!B5</f>
        <v>4/6</v>
      </c>
      <c r="C5" s="55">
        <f>ฉบับนักเรียน!C5</f>
        <v>44017</v>
      </c>
      <c r="D5" s="56" t="str">
        <f>ฉบับครู!D5</f>
        <v>นายเมธัส  พรหมดวง</v>
      </c>
      <c r="E5" s="26" t="str">
        <f>ฉบับนักเรียน!E5</f>
        <v>ชาย</v>
      </c>
      <c r="F5" s="7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4" si="1">SUM(H5,M5,R5,U5,AC5)</f>
        <v>0</v>
      </c>
      <c r="AG5" s="26" t="b">
        <f t="shared" ref="AG5:AG44" si="2">IF(L5=3,1,IF(L5=2,2,IF(L5=1,3)))</f>
        <v>0</v>
      </c>
      <c r="AH5" s="26">
        <f t="shared" ref="AH5:AH44" si="3">J5+L5+Q5+W5+AA5</f>
        <v>0</v>
      </c>
      <c r="AI5" s="26">
        <f t="shared" ref="AI5:AI44" si="4">SUM(J5,L5,Q5,W5,AA5)</f>
        <v>0</v>
      </c>
      <c r="AJ5" s="26" t="b">
        <f t="shared" ref="AJ5:AJ44" si="5">IF(Z5=3,1,IF(Z5=2,2,IF(Z5=1,3)))</f>
        <v>0</v>
      </c>
      <c r="AK5" s="26" t="b">
        <f t="shared" ref="AK5:AK44" si="6">IF(AD5=3,1,IF(AD5=2,2,IF(AD5=1,3)))</f>
        <v>0</v>
      </c>
      <c r="AL5" s="26">
        <f t="shared" ref="AL5:AL44" si="7">G5+O5+T5+Z5+AD5</f>
        <v>0</v>
      </c>
      <c r="AM5" s="26">
        <f t="shared" ref="AM5:AM44" si="8">SUM(G5,O5,T5,Z5,AD5)</f>
        <v>0</v>
      </c>
      <c r="AN5" s="26" t="b">
        <f t="shared" ref="AN5:AN44" si="9">IF(P5=3,1,IF(P5=2,2,IF(P5=1,3)))</f>
        <v>0</v>
      </c>
      <c r="AO5" s="26" t="b">
        <f t="shared" ref="AO5:AO44" si="10">IF(S5=3,1,IF(S5=2,2,IF(S5=1,3)))</f>
        <v>0</v>
      </c>
      <c r="AP5" s="26">
        <f t="shared" ref="AP5:AP44" si="11">K5+P5+S5+X5+AB5</f>
        <v>0</v>
      </c>
      <c r="AQ5" s="26">
        <f t="shared" ref="AQ5:AQ44" si="12">SUM(K5,P5,S5,X5,AB5)</f>
        <v>0</v>
      </c>
      <c r="AR5" s="26">
        <f t="shared" ref="AR5:AR44" si="13">F5+I5+N5+V5+Y5</f>
        <v>0</v>
      </c>
      <c r="AS5" s="26">
        <f t="shared" ref="AS5:AS44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5">
      <c r="A6" s="26" t="s">
        <v>13</v>
      </c>
      <c r="B6" s="50" t="str">
        <f>ฉบับครู!B6</f>
        <v>4/6</v>
      </c>
      <c r="C6" s="55">
        <f>ฉบับนักเรียน!C6</f>
        <v>44084</v>
      </c>
      <c r="D6" s="58" t="str">
        <f>ฉบับนักเรียน!D6</f>
        <v>นายฐิติวัฒน์  พูนขำ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5">
      <c r="A7" s="26" t="s">
        <v>14</v>
      </c>
      <c r="B7" s="50" t="str">
        <f>ฉบับครู!B7</f>
        <v>4/6</v>
      </c>
      <c r="C7" s="55">
        <f>ฉบับนักเรียน!C7</f>
        <v>44085</v>
      </c>
      <c r="D7" s="58" t="str">
        <f>ฉบับนักเรียน!D7</f>
        <v>นายณัฎฐ์ธนัน  สุวรรณเมือง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5">
      <c r="A8" s="26" t="s">
        <v>15</v>
      </c>
      <c r="B8" s="50" t="str">
        <f>ฉบับครู!B8</f>
        <v>4/6</v>
      </c>
      <c r="C8" s="55">
        <f>ฉบับนักเรียน!C8</f>
        <v>44127</v>
      </c>
      <c r="D8" s="58" t="str">
        <f>ฉบับนักเรียน!D8</f>
        <v>นายจิรายุ  ตลาดธานี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5">
      <c r="A9" s="26" t="s">
        <v>16</v>
      </c>
      <c r="B9" s="50" t="str">
        <f>ฉบับครู!B9</f>
        <v>4/6</v>
      </c>
      <c r="C9" s="55">
        <f>ฉบับนักเรียน!C9</f>
        <v>44131</v>
      </c>
      <c r="D9" s="58" t="str">
        <f>ฉบับนักเรียน!D9</f>
        <v>นายแทนบุญ  สกุลชาติ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5">
      <c r="A10" s="26" t="s">
        <v>17</v>
      </c>
      <c r="B10" s="50" t="str">
        <f>ฉบับครู!B10</f>
        <v>4/6</v>
      </c>
      <c r="C10" s="55">
        <f>ฉบับนักเรียน!C10</f>
        <v>44137</v>
      </c>
      <c r="D10" s="58" t="str">
        <f>ฉบับนักเรียน!D10</f>
        <v>เด็กชายพีรพัฒน์  จันทร์สมัย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5">
      <c r="A11" s="26" t="s">
        <v>18</v>
      </c>
      <c r="B11" s="50" t="str">
        <f>ฉบับครู!B11</f>
        <v>4/6</v>
      </c>
      <c r="C11" s="55">
        <f>ฉบับนักเรียน!C11</f>
        <v>44139</v>
      </c>
      <c r="D11" s="58" t="str">
        <f>ฉบับนักเรียน!D11</f>
        <v>นายรุจิภาส  มาประดิษฐ์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5">
      <c r="A12" s="26" t="s">
        <v>19</v>
      </c>
      <c r="B12" s="50" t="str">
        <f>ฉบับครู!B12</f>
        <v>4/6</v>
      </c>
      <c r="C12" s="55">
        <f>ฉบับนักเรียน!C12</f>
        <v>44140</v>
      </c>
      <c r="D12" s="58" t="str">
        <f>ฉบับนักเรียน!D12</f>
        <v>นายศักดิ์ชัย  ภักดีบุตร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5">
      <c r="A13" s="26" t="s">
        <v>20</v>
      </c>
      <c r="B13" s="50" t="str">
        <f>ฉบับครู!B13</f>
        <v>4/6</v>
      </c>
      <c r="C13" s="55">
        <f>ฉบับนักเรียน!C13</f>
        <v>44176</v>
      </c>
      <c r="D13" s="58" t="str">
        <f>ฉบับนักเรียน!D13</f>
        <v>นายณฐรัช  วิริยะศรีสุนทร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5">
      <c r="A14" s="26" t="s">
        <v>21</v>
      </c>
      <c r="B14" s="50" t="str">
        <f>ฉบับครู!B14</f>
        <v>4/6</v>
      </c>
      <c r="C14" s="55">
        <f>ฉบับนักเรียน!C14</f>
        <v>44179</v>
      </c>
      <c r="D14" s="58" t="str">
        <f>ฉบับนักเรียน!D14</f>
        <v>นายพสิษฐ์  วงค์อารินทร์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5">
      <c r="A15" s="26" t="s">
        <v>22</v>
      </c>
      <c r="B15" s="50" t="str">
        <f>ฉบับครู!B15</f>
        <v>4/6</v>
      </c>
      <c r="C15" s="55">
        <f>ฉบับนักเรียน!C15</f>
        <v>44183</v>
      </c>
      <c r="D15" s="58" t="str">
        <f>ฉบับนักเรียน!D15</f>
        <v>นายภาคิน  ราชวงษ์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5">
      <c r="A16" s="26" t="s">
        <v>23</v>
      </c>
      <c r="B16" s="50" t="str">
        <f>ฉบับครู!B16</f>
        <v>4/6</v>
      </c>
      <c r="C16" s="55">
        <f>ฉบับนักเรียน!C16</f>
        <v>44220</v>
      </c>
      <c r="D16" s="58" t="str">
        <f>ฉบับนักเรียน!D16</f>
        <v>นายชัยพัฒน์  จิตตานุปกรณ์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5">
      <c r="A17" s="26" t="s">
        <v>24</v>
      </c>
      <c r="B17" s="50" t="str">
        <f>ฉบับครู!B17</f>
        <v>4/6</v>
      </c>
      <c r="C17" s="55">
        <f>ฉบับนักเรียน!C17</f>
        <v>44222</v>
      </c>
      <c r="D17" s="58" t="str">
        <f>ฉบับนักเรียน!D17</f>
        <v>นายชาคริส  สงเสน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5">
      <c r="A18" s="26" t="s">
        <v>25</v>
      </c>
      <c r="B18" s="50" t="str">
        <f>ฉบับครู!B18</f>
        <v>4/6</v>
      </c>
      <c r="C18" s="55">
        <f>ฉบับนักเรียน!C18</f>
        <v>44265</v>
      </c>
      <c r="D18" s="58" t="str">
        <f>ฉบับนักเรียน!D18</f>
        <v>นายทักษ์ดนัย  ช้างแก้ว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5">
      <c r="A19" s="26" t="s">
        <v>26</v>
      </c>
      <c r="B19" s="50" t="str">
        <f>ฉบับครู!B19</f>
        <v>4/6</v>
      </c>
      <c r="C19" s="55">
        <f>ฉบับนักเรียน!C19</f>
        <v>44308</v>
      </c>
      <c r="D19" s="58" t="str">
        <f>ฉบับนักเรียน!D19</f>
        <v>นายชนกันต์  แก้ววิมาน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5">
      <c r="A20" s="26" t="s">
        <v>27</v>
      </c>
      <c r="B20" s="50" t="str">
        <f>ฉบับครู!B20</f>
        <v>4/6</v>
      </c>
      <c r="C20" s="55">
        <f>ฉบับนักเรียน!C20</f>
        <v>44398</v>
      </c>
      <c r="D20" s="58" t="str">
        <f>ฉบับนักเรียน!D20</f>
        <v>นายจิรภัทร  ม้วนทอง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5">
      <c r="A21" s="26" t="s">
        <v>28</v>
      </c>
      <c r="B21" s="50" t="str">
        <f>ฉบับครู!B21</f>
        <v>4/6</v>
      </c>
      <c r="C21" s="55">
        <f>ฉบับนักเรียน!C21</f>
        <v>44449</v>
      </c>
      <c r="D21" s="58" t="str">
        <f>ฉบับนักเรียน!D21</f>
        <v>นายธีรนัย  พิทักษ์วศิน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5">
      <c r="A22" s="26" t="s">
        <v>29</v>
      </c>
      <c r="B22" s="50" t="str">
        <f>ฉบับครู!B22</f>
        <v>4/6</v>
      </c>
      <c r="C22" s="55">
        <f>ฉบับนักเรียน!C22</f>
        <v>44485</v>
      </c>
      <c r="D22" s="58" t="str">
        <f>ฉบับนักเรียน!D22</f>
        <v>นายกรรม์ภิรมย์  แตงเติมผล</v>
      </c>
      <c r="E22" s="26" t="str">
        <f>ฉบับนักเรียน!E22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5">
      <c r="A23" s="26" t="s">
        <v>30</v>
      </c>
      <c r="B23" s="50" t="str">
        <f>ฉบับครู!B23</f>
        <v>4/6</v>
      </c>
      <c r="C23" s="55">
        <f>ฉบับนักเรียน!C23</f>
        <v>44501</v>
      </c>
      <c r="D23" s="58" t="str">
        <f>ฉบับนักเรียน!D23</f>
        <v>นายศรัณยู  ทองมาเอง</v>
      </c>
      <c r="E23" s="26" t="str">
        <f>ฉบับนักเรียน!E23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5">
      <c r="A24" s="26" t="s">
        <v>31</v>
      </c>
      <c r="B24" s="50" t="str">
        <f>ฉบับครู!B24</f>
        <v>4/6</v>
      </c>
      <c r="C24" s="55">
        <f>ฉบับนักเรียน!C24</f>
        <v>44504</v>
      </c>
      <c r="D24" s="58" t="str">
        <f>ฉบับนักเรียน!D24</f>
        <v>นายสวิตต์  ลาซัยนี</v>
      </c>
      <c r="E24" s="26" t="str">
        <f>ฉบับนักเรียน!E24</f>
        <v>ชาย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5">
      <c r="A25" s="26" t="s">
        <v>32</v>
      </c>
      <c r="B25" s="50" t="str">
        <f>ฉบับครู!B25</f>
        <v>4/6</v>
      </c>
      <c r="C25" s="55">
        <f>ฉบับนักเรียน!C25</f>
        <v>44507</v>
      </c>
      <c r="D25" s="58" t="str">
        <f>ฉบับนักเรียน!D25</f>
        <v>นายอภิรักษ์  ปัสสาวะเน</v>
      </c>
      <c r="E25" s="26" t="str">
        <f>ฉบับนักเรียน!E25</f>
        <v>ชาย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5">
      <c r="A26" s="26" t="s">
        <v>33</v>
      </c>
      <c r="B26" s="50" t="str">
        <f>ฉบับครู!B26</f>
        <v>4/6</v>
      </c>
      <c r="C26" s="55">
        <f>ฉบับนักเรียน!C26</f>
        <v>44539</v>
      </c>
      <c r="D26" s="58" t="str">
        <f>ฉบับนักเรียน!D26</f>
        <v>นายพีรธัช  วังศรี</v>
      </c>
      <c r="E26" s="26" t="str">
        <f>ฉบับนักเรียน!E26</f>
        <v>ชาย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5">
      <c r="A27" s="26" t="s">
        <v>34</v>
      </c>
      <c r="B27" s="50" t="str">
        <f>ฉบับครู!B27</f>
        <v>4/6</v>
      </c>
      <c r="C27" s="55">
        <f>ฉบับนักเรียน!C27</f>
        <v>46221</v>
      </c>
      <c r="D27" s="58" t="str">
        <f>ฉบับนักเรียน!D27</f>
        <v>นายกิตติพงค์  แสงสุวรรณ์</v>
      </c>
      <c r="E27" s="26" t="str">
        <f>ฉบับนักเรียน!E27</f>
        <v>ชาย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5">
      <c r="A28" s="26" t="s">
        <v>35</v>
      </c>
      <c r="B28" s="50" t="str">
        <f>ฉบับครู!B28</f>
        <v>4/6</v>
      </c>
      <c r="C28" s="55">
        <f>ฉบับนักเรียน!C28</f>
        <v>46222</v>
      </c>
      <c r="D28" s="58" t="str">
        <f>ฉบับนักเรียน!D28</f>
        <v>นายสิปปกร  หุ่นพยนต์</v>
      </c>
      <c r="E28" s="26" t="str">
        <f>ฉบับนักเรียน!E28</f>
        <v>ชาย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5">
      <c r="A29" s="26" t="s">
        <v>36</v>
      </c>
      <c r="B29" s="50" t="str">
        <f>ฉบับครู!B29</f>
        <v>4/6</v>
      </c>
      <c r="C29" s="55">
        <f>ฉบับนักเรียน!C29</f>
        <v>44022</v>
      </c>
      <c r="D29" s="58" t="str">
        <f>ฉบับนักเรียน!D29</f>
        <v>เด็กหญิงกมลชนก  กีรติสันติ</v>
      </c>
      <c r="E29" s="26" t="str">
        <f>ฉบับนักเรียน!E29</f>
        <v>หญิง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5">
      <c r="A30" s="26" t="s">
        <v>37</v>
      </c>
      <c r="B30" s="50" t="str">
        <f>ฉบับครู!B30</f>
        <v>4/6</v>
      </c>
      <c r="C30" s="55">
        <f>ฉบับนักเรียน!C30</f>
        <v>44105</v>
      </c>
      <c r="D30" s="58" t="str">
        <f>ฉบับนักเรียน!D30</f>
        <v>นางสาวณัฐฎา  กัณหา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5">
      <c r="A31" s="26" t="s">
        <v>38</v>
      </c>
      <c r="B31" s="50" t="str">
        <f>ฉบับครู!B31</f>
        <v>4/6</v>
      </c>
      <c r="C31" s="55">
        <f>ฉบับนักเรียน!C31</f>
        <v>44110</v>
      </c>
      <c r="D31" s="58" t="str">
        <f>ฉบับนักเรียน!D31</f>
        <v>นางสาวสุนิตา  เรียงปาน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5">
      <c r="A32" s="26" t="s">
        <v>39</v>
      </c>
      <c r="B32" s="50" t="str">
        <f>ฉบับครู!B32</f>
        <v>4/6</v>
      </c>
      <c r="C32" s="55">
        <f>ฉบับนักเรียน!C32</f>
        <v>44112</v>
      </c>
      <c r="D32" s="58" t="str">
        <f>ฉบับนักเรียน!D32</f>
        <v>นางสาวแพรทราย  สว่างทรวง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5">
      <c r="A33" s="26" t="s">
        <v>40</v>
      </c>
      <c r="B33" s="50" t="str">
        <f>ฉบับครู!B33</f>
        <v>4/6</v>
      </c>
      <c r="C33" s="55">
        <f>ฉบับนักเรียน!C33</f>
        <v>44164</v>
      </c>
      <c r="D33" s="58" t="str">
        <f>ฉบับนักเรียน!D33</f>
        <v>นางสาวศิริยานันท์  ระยับศรี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5">
      <c r="A34" s="26" t="s">
        <v>41</v>
      </c>
      <c r="B34" s="50" t="str">
        <f>ฉบับครู!B34</f>
        <v>4/6</v>
      </c>
      <c r="C34" s="55">
        <f>ฉบับนักเรียน!C34</f>
        <v>44244</v>
      </c>
      <c r="D34" s="58" t="str">
        <f>ฉบับนักเรียน!D34</f>
        <v>นางสาวแพรวปวีณ์  เมืองราช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5">
      <c r="A35" s="26" t="s">
        <v>42</v>
      </c>
      <c r="B35" s="50" t="str">
        <f>ฉบับครู!B35</f>
        <v>4/6</v>
      </c>
      <c r="C35" s="55">
        <f>ฉบับนักเรียน!C35</f>
        <v>44248</v>
      </c>
      <c r="D35" s="58" t="str">
        <f>ฉบับนักเรียน!D35</f>
        <v>นางสาวมัณฑิตา  พวงมาลัย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5">
      <c r="A36" s="26" t="s">
        <v>43</v>
      </c>
      <c r="B36" s="50" t="str">
        <f>ฉบับครู!B36</f>
        <v>4/6</v>
      </c>
      <c r="C36" s="55">
        <f>ฉบับนักเรียน!C36</f>
        <v>44282</v>
      </c>
      <c r="D36" s="58" t="str">
        <f>ฉบับนักเรียน!D36</f>
        <v>นางสาวจิรัฐิติกาล  หมุ่ยมาต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5">
      <c r="A37" s="26" t="s">
        <v>44</v>
      </c>
      <c r="B37" s="50" t="str">
        <f>ฉบับครู!B37</f>
        <v>4/6</v>
      </c>
      <c r="C37" s="55">
        <f>ฉบับนักเรียน!C37</f>
        <v>44416</v>
      </c>
      <c r="D37" s="58" t="str">
        <f>ฉบับนักเรียน!D37</f>
        <v>นางสาวกัญญารัตน์  นิจสุข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5">
      <c r="A38" s="26" t="s">
        <v>45</v>
      </c>
      <c r="B38" s="50" t="str">
        <f>ฉบับครู!B38</f>
        <v>4/6</v>
      </c>
      <c r="C38" s="55">
        <f>ฉบับนักเรียน!C38</f>
        <v>44481</v>
      </c>
      <c r="D38" s="58" t="str">
        <f>ฉบับนักเรียน!D38</f>
        <v>นางสาวศศิญดา  เปรมปรี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5">
      <c r="A39" s="26" t="s">
        <v>46</v>
      </c>
      <c r="B39" s="50" t="str">
        <f>ฉบับครู!B39</f>
        <v>4/6</v>
      </c>
      <c r="C39" s="55">
        <f>ฉบับนักเรียน!C39</f>
        <v>46214</v>
      </c>
      <c r="D39" s="58" t="str">
        <f>ฉบับนักเรียน!D39</f>
        <v>นางสาวพรไพลิน  เนตรวงษ์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5">
      <c r="A40" s="26" t="s">
        <v>47</v>
      </c>
      <c r="B40" s="50" t="str">
        <f>ฉบับครู!B40</f>
        <v>4/6</v>
      </c>
      <c r="C40" s="55">
        <f>ฉบับนักเรียน!C40</f>
        <v>46223</v>
      </c>
      <c r="D40" s="58" t="str">
        <f>ฉบับนักเรียน!D40</f>
        <v>นางสาวกัญญาพัชร์  ปรีญานนท์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5">
      <c r="A41" s="26" t="s">
        <v>48</v>
      </c>
      <c r="B41" s="50" t="str">
        <f>ฉบับครู!B41</f>
        <v>4/6</v>
      </c>
      <c r="C41" s="55">
        <f>ฉบับนักเรียน!C41</f>
        <v>46224</v>
      </c>
      <c r="D41" s="58" t="str">
        <f>ฉบับนักเรียน!D41</f>
        <v>นางสาวณัฐกานต์  ขยันงาน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5">
      <c r="A42" s="26" t="s">
        <v>49</v>
      </c>
      <c r="B42" s="50" t="str">
        <f>ฉบับครู!B42</f>
        <v>4/6</v>
      </c>
      <c r="C42" s="55">
        <f>ฉบับนักเรียน!C42</f>
        <v>46225</v>
      </c>
      <c r="D42" s="58" t="str">
        <f>ฉบับนักเรียน!D42</f>
        <v>นางสาวแพรวา  ศรีขาวผ่อง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5">
      <c r="A43" s="26" t="s">
        <v>50</v>
      </c>
      <c r="B43" s="50" t="str">
        <f>ฉบับครู!B43</f>
        <v>4/6</v>
      </c>
      <c r="C43" s="55">
        <f>ฉบับนักเรียน!C43</f>
        <v>46226</v>
      </c>
      <c r="D43" s="58" t="str">
        <f>ฉบับนักเรียน!D43</f>
        <v>นางสาวหนิง  -</v>
      </c>
      <c r="E43" s="26" t="str">
        <f>ฉบับนักเรียน!E43</f>
        <v>หญิง</v>
      </c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>
        <f t="shared" si="0"/>
        <v>0</v>
      </c>
      <c r="AF43" s="26">
        <f t="shared" si="1"/>
        <v>0</v>
      </c>
      <c r="AG43" s="26" t="b">
        <f t="shared" si="2"/>
        <v>0</v>
      </c>
      <c r="AH43" s="26">
        <f t="shared" si="3"/>
        <v>0</v>
      </c>
      <c r="AI43" s="26">
        <f t="shared" si="4"/>
        <v>0</v>
      </c>
      <c r="AJ43" s="26" t="b">
        <f t="shared" si="5"/>
        <v>0</v>
      </c>
      <c r="AK43" s="26" t="b">
        <f t="shared" si="6"/>
        <v>0</v>
      </c>
      <c r="AL43" s="26">
        <f t="shared" si="7"/>
        <v>0</v>
      </c>
      <c r="AM43" s="26">
        <f t="shared" si="8"/>
        <v>0</v>
      </c>
      <c r="AN43" s="26" t="b">
        <f t="shared" si="9"/>
        <v>0</v>
      </c>
      <c r="AO43" s="26" t="b">
        <f t="shared" si="10"/>
        <v>0</v>
      </c>
      <c r="AP43" s="26">
        <f t="shared" si="11"/>
        <v>0</v>
      </c>
      <c r="AQ43" s="26">
        <f t="shared" si="12"/>
        <v>0</v>
      </c>
      <c r="AR43" s="26">
        <f t="shared" si="13"/>
        <v>0</v>
      </c>
      <c r="AS43" s="26">
        <f t="shared" si="14"/>
        <v>0</v>
      </c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5">
      <c r="A44" s="26" t="s">
        <v>51</v>
      </c>
      <c r="B44" s="50" t="str">
        <f>ฉบับครู!B44</f>
        <v>4/6</v>
      </c>
      <c r="C44" s="55">
        <f>ฉบับนักเรียน!C44</f>
        <v>46227</v>
      </c>
      <c r="D44" s="58" t="str">
        <f>ฉบับนักเรียน!D44</f>
        <v>นางสาวอัถยา  ศศิบุตร</v>
      </c>
      <c r="E44" s="26" t="str">
        <f>ฉบับนักเรียน!E44</f>
        <v>หญิง</v>
      </c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>
        <f t="shared" si="0"/>
        <v>0</v>
      </c>
      <c r="AF44" s="26">
        <f t="shared" si="1"/>
        <v>0</v>
      </c>
      <c r="AG44" s="26" t="b">
        <f t="shared" si="2"/>
        <v>0</v>
      </c>
      <c r="AH44" s="26">
        <f t="shared" si="3"/>
        <v>0</v>
      </c>
      <c r="AI44" s="26">
        <f t="shared" si="4"/>
        <v>0</v>
      </c>
      <c r="AJ44" s="26" t="b">
        <f t="shared" si="5"/>
        <v>0</v>
      </c>
      <c r="AK44" s="26" t="b">
        <f t="shared" si="6"/>
        <v>0</v>
      </c>
      <c r="AL44" s="26">
        <f t="shared" si="7"/>
        <v>0</v>
      </c>
      <c r="AM44" s="26">
        <f t="shared" si="8"/>
        <v>0</v>
      </c>
      <c r="AN44" s="26" t="b">
        <f t="shared" si="9"/>
        <v>0</v>
      </c>
      <c r="AO44" s="26" t="b">
        <f t="shared" si="10"/>
        <v>0</v>
      </c>
      <c r="AP44" s="26">
        <f t="shared" si="11"/>
        <v>0</v>
      </c>
      <c r="AQ44" s="26">
        <f t="shared" si="12"/>
        <v>0</v>
      </c>
      <c r="AR44" s="26">
        <f t="shared" si="13"/>
        <v>0</v>
      </c>
      <c r="AS44" s="26">
        <f t="shared" si="14"/>
        <v>0</v>
      </c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5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5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5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5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5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5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5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5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5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5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5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s="88" customFormat="1" ht="19.5" customHeight="1" x14ac:dyDescent="0.5">
      <c r="A56" s="46"/>
      <c r="B56" s="46"/>
      <c r="C56" s="103" t="s">
        <v>62</v>
      </c>
      <c r="D56" s="96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3" t="s">
        <v>62</v>
      </c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s="88" customFormat="1" ht="19.5" customHeight="1" x14ac:dyDescent="0.5">
      <c r="A57" s="46"/>
      <c r="B57" s="46"/>
      <c r="C57" s="97" t="s">
        <v>141</v>
      </c>
      <c r="D57" s="104"/>
      <c r="E57" s="87"/>
      <c r="F57" s="46"/>
      <c r="G57" s="46"/>
      <c r="H57" s="46"/>
      <c r="I57" s="46"/>
      <c r="J57" s="46"/>
      <c r="K57" s="46"/>
      <c r="L57" s="46"/>
      <c r="M57" s="46"/>
      <c r="N57" s="46"/>
      <c r="O57" s="95"/>
      <c r="P57" s="96"/>
      <c r="Q57" s="96"/>
      <c r="R57" s="46"/>
      <c r="S57" s="95" t="s">
        <v>142</v>
      </c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s="88" customFormat="1" ht="19.5" customHeight="1" x14ac:dyDescent="0.5">
      <c r="A58" s="46"/>
      <c r="B58" s="46"/>
      <c r="C58" s="95" t="s">
        <v>63</v>
      </c>
      <c r="D58" s="96"/>
      <c r="E58" s="89"/>
      <c r="F58" s="46"/>
      <c r="G58" s="46"/>
      <c r="H58" s="46"/>
      <c r="I58" s="46"/>
      <c r="J58" s="46"/>
      <c r="K58" s="46"/>
      <c r="L58" s="46"/>
      <c r="M58" s="46"/>
      <c r="N58" s="59"/>
      <c r="O58" s="97"/>
      <c r="P58" s="96"/>
      <c r="Q58" s="96"/>
      <c r="R58" s="46"/>
      <c r="S58" s="95" t="s">
        <v>63</v>
      </c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5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5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5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5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5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5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5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5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5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5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5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5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5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5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5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5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5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5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5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5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5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5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5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5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5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5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5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5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5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5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5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5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5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5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5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5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5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5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5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5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5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5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5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5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5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5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5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5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5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5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5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5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5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5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5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5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5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5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5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5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5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5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5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5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5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5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5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5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5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5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5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5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5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5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5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5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5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5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5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5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5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5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5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5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5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5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5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5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5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5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5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5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5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5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5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5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5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5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5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5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5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5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5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5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5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5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5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5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5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5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5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5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5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5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5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5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5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5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5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5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5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5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5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5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5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5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5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5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5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5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5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5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5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5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5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5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5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5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5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5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5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5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5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5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5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5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5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5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5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5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5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5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5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5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5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5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5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5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5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5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5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5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5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5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5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5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5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5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5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5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5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5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5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5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5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5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5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5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5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5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5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5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5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5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5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5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5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5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5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5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5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5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5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5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5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5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5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5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5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5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5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5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5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5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5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5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5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5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5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5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5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5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5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5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5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5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5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5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5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5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5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5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5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5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5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5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5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5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5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5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5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5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5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5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5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5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5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5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5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5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5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5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5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5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5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5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5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5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5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5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5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5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5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5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5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5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5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5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5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5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5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5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5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5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5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5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5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5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5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5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5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5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5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5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5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5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5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5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5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5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5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5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5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5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5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5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5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5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5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5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5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5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5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5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5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5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5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5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5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5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5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5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5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5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5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5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5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5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5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5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5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5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5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5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5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5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5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5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5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5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5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5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5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5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5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5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5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5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5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5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5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5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5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5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5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5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5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5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5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5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5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5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5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5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5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5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5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5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5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5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5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5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5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5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5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5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5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5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5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5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5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5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5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5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5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5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5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5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5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5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5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5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5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5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5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5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5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5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5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5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5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5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5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5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5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5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5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5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5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5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5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5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5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5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5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5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5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5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5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5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5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5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5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5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5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5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5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5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5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5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5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5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5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5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5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5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5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5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5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5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5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5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5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5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5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5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5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5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5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5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5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5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5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5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5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5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5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5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5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5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5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5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5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5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5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5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5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5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5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5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5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5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5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5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5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5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5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5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5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5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5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5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5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5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5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5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5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5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5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5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5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5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5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5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5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5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5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5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5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5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5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5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5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5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5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5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5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5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5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5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5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5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5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5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5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5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5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5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5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5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5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5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5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5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5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5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5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5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5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5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5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5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5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5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5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5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5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5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5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5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5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5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5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5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5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5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5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5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5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5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5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5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5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5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5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5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5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5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5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5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5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5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5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5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5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5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5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5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5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5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5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5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5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5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5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5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5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5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5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5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5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5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5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5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5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5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5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5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5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5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5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5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5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5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5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5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5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5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5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5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5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5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5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5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5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5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5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5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5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5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5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5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5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5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5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5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5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5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5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5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5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5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5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5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5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5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5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5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5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5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5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5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5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5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5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5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5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5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5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5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5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5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5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5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5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5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5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5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5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5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5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5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5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5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5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5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5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5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5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5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5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5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5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5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5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5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5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5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5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5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5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5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5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5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5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5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5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5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5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5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5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5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5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5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5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5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5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5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5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5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5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5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5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5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5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5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5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5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5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5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5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5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5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5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5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5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5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5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5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5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5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5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5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5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5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5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5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5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5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5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5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5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5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5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5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5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5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5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5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5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5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5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5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5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5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5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5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5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5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5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5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5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5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5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5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5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5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5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5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5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5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5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5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5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5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5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5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5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5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5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5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5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5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5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5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5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5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5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5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5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5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5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5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5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5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5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5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5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5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5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5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5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5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5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5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5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5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5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5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5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5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5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5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5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5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5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5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5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5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5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5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5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5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5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5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5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5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5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5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5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5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5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5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5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5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5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5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5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5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5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5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5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5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5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5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5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5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5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5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5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5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5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5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5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5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5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5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5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5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5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5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5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5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5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5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5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5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5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5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5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5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5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5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5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5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5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5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5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5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5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5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5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5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5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5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5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5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5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5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5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5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5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5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5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5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5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5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5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5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5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5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5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5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5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5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5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5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5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5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5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5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5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5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5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5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5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5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5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5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5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5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5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5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5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5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5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5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5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5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5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5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5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5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5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5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5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5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5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5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5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5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5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5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5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5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5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5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5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5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5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5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5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5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5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5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5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5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5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5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5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5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5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5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5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5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5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5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5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5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5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5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5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5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5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5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5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5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5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5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5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5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5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5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5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5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5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5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6" workbookViewId="0">
      <selection activeCell="E57" sqref="E57"/>
    </sheetView>
  </sheetViews>
  <sheetFormatPr defaultColWidth="10.09765625" defaultRowHeight="15" customHeight="1" x14ac:dyDescent="0.5"/>
  <cols>
    <col min="1" max="1" width="2.3984375" style="52" customWidth="1"/>
    <col min="2" max="2" width="4.19921875" style="52" customWidth="1"/>
    <col min="3" max="3" width="5.09765625" style="52" customWidth="1"/>
    <col min="4" max="4" width="6.59765625" style="52" customWidth="1"/>
    <col min="5" max="5" width="26.8984375" style="52" customWidth="1"/>
    <col min="6" max="6" width="9.09765625" style="52" customWidth="1"/>
    <col min="7" max="7" width="4.3984375" style="52" customWidth="1"/>
    <col min="8" max="8" width="10" style="52" customWidth="1"/>
    <col min="9" max="9" width="4.3984375" style="52" customWidth="1"/>
    <col min="10" max="10" width="10.3984375" style="52" customWidth="1"/>
    <col min="11" max="11" width="4.3984375" style="52" customWidth="1"/>
    <col min="12" max="12" width="10.69921875" style="52" customWidth="1"/>
    <col min="13" max="13" width="4.3984375" style="52" customWidth="1"/>
    <col min="14" max="14" width="11.09765625" style="52" customWidth="1"/>
    <col min="15" max="15" width="4.3984375" style="52" customWidth="1"/>
    <col min="16" max="16" width="10.19921875" style="52" customWidth="1"/>
    <col min="17" max="17" width="6.09765625" style="52" hidden="1" customWidth="1"/>
    <col min="18" max="18" width="4.3984375" style="52" customWidth="1"/>
    <col min="19" max="19" width="10.8984375" style="52" customWidth="1"/>
    <col min="20" max="31" width="9.09765625" style="52" customWidth="1"/>
    <col min="32" max="16384" width="10.09765625" style="52"/>
  </cols>
  <sheetData>
    <row r="1" spans="1:31" ht="18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5">
      <c r="A2" s="46"/>
      <c r="B2" s="98" t="s">
        <v>0</v>
      </c>
      <c r="C2" s="99"/>
      <c r="D2" s="99"/>
      <c r="E2" s="99"/>
      <c r="F2" s="100"/>
      <c r="G2" s="107" t="s">
        <v>70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100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5">
      <c r="A3" s="46"/>
      <c r="B3" s="98" t="str">
        <f>ฉบับนักเรียน!A3</f>
        <v>นางสาวธิดาทิพย์ ภูนาโคก  นายณัฐวุฒิ จิตดี</v>
      </c>
      <c r="C3" s="99"/>
      <c r="D3" s="99"/>
      <c r="E3" s="99"/>
      <c r="F3" s="100"/>
      <c r="G3" s="98" t="s">
        <v>71</v>
      </c>
      <c r="H3" s="100"/>
      <c r="I3" s="98" t="s">
        <v>72</v>
      </c>
      <c r="J3" s="100"/>
      <c r="K3" s="98" t="s">
        <v>73</v>
      </c>
      <c r="L3" s="100"/>
      <c r="M3" s="98" t="s">
        <v>74</v>
      </c>
      <c r="N3" s="100"/>
      <c r="O3" s="98" t="s">
        <v>75</v>
      </c>
      <c r="P3" s="100"/>
      <c r="Q3" s="61"/>
      <c r="R3" s="98" t="s">
        <v>76</v>
      </c>
      <c r="S3" s="100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55000000000000004">
      <c r="A5" s="57"/>
      <c r="B5" s="26" t="s">
        <v>66</v>
      </c>
      <c r="C5" s="50" t="str">
        <f>ฉบับครู!B5</f>
        <v>4/6</v>
      </c>
      <c r="D5" s="55">
        <f>ฉบับนักเรียน!C5</f>
        <v>44017</v>
      </c>
      <c r="E5" s="58" t="str">
        <f>ฉบับนักเรียน!D5</f>
        <v>นายเมธัส  พรหมดวง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55000000000000004">
      <c r="A6" s="57"/>
      <c r="B6" s="26" t="s">
        <v>13</v>
      </c>
      <c r="C6" s="50" t="str">
        <f>ฉบับครู!B6</f>
        <v>4/6</v>
      </c>
      <c r="D6" s="55">
        <f>ฉบับนักเรียน!C6</f>
        <v>44084</v>
      </c>
      <c r="E6" s="58" t="str">
        <f>ฉบับนักเรียน!D6</f>
        <v>นายฐิติวัฒน์  พูนขำ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55000000000000004">
      <c r="A7" s="57"/>
      <c r="B7" s="26" t="s">
        <v>14</v>
      </c>
      <c r="C7" s="50" t="str">
        <f>ฉบับครู!B7</f>
        <v>4/6</v>
      </c>
      <c r="D7" s="55">
        <f>ฉบับนักเรียน!C7</f>
        <v>44085</v>
      </c>
      <c r="E7" s="58" t="str">
        <f>ฉบับนักเรียน!D7</f>
        <v>นายณัฎฐ์ธนัน  สุวรรณเมือง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55000000000000004">
      <c r="A8" s="57"/>
      <c r="B8" s="26" t="s">
        <v>15</v>
      </c>
      <c r="C8" s="50" t="str">
        <f>ฉบับครู!B8</f>
        <v>4/6</v>
      </c>
      <c r="D8" s="55">
        <f>ฉบับนักเรียน!C8</f>
        <v>44127</v>
      </c>
      <c r="E8" s="58" t="str">
        <f>ฉบับนักเรียน!D8</f>
        <v>นายจิรายุ  ตลาดธานี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55000000000000004">
      <c r="A9" s="57"/>
      <c r="B9" s="26" t="s">
        <v>16</v>
      </c>
      <c r="C9" s="50" t="str">
        <f>ฉบับครู!B9</f>
        <v>4/6</v>
      </c>
      <c r="D9" s="55">
        <f>ฉบับนักเรียน!C9</f>
        <v>44131</v>
      </c>
      <c r="E9" s="58" t="str">
        <f>ฉบับนักเรียน!D9</f>
        <v>นายแทนบุญ  สกุลชาติ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55000000000000004">
      <c r="A10" s="57"/>
      <c r="B10" s="26" t="s">
        <v>17</v>
      </c>
      <c r="C10" s="50" t="str">
        <f>ฉบับครู!B10</f>
        <v>4/6</v>
      </c>
      <c r="D10" s="55">
        <f>ฉบับนักเรียน!C10</f>
        <v>44137</v>
      </c>
      <c r="E10" s="58" t="str">
        <f>ฉบับนักเรียน!D10</f>
        <v>เด็กชายพีรพัฒน์  จันทร์สมัย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55000000000000004">
      <c r="A11" s="57"/>
      <c r="B11" s="26" t="s">
        <v>18</v>
      </c>
      <c r="C11" s="50" t="str">
        <f>ฉบับครู!B11</f>
        <v>4/6</v>
      </c>
      <c r="D11" s="55">
        <f>ฉบับนักเรียน!C11</f>
        <v>44139</v>
      </c>
      <c r="E11" s="58" t="str">
        <f>ฉบับนักเรียน!D11</f>
        <v>นายรุจิภาส  มาประดิษฐ์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55000000000000004">
      <c r="A12" s="57"/>
      <c r="B12" s="26" t="s">
        <v>19</v>
      </c>
      <c r="C12" s="50" t="str">
        <f>ฉบับครู!B12</f>
        <v>4/6</v>
      </c>
      <c r="D12" s="55">
        <f>ฉบับนักเรียน!C12</f>
        <v>44140</v>
      </c>
      <c r="E12" s="58" t="str">
        <f>ฉบับนักเรียน!D12</f>
        <v>นายศักดิ์ชัย  ภักดีบุตร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55000000000000004">
      <c r="A13" s="57"/>
      <c r="B13" s="26" t="s">
        <v>20</v>
      </c>
      <c r="C13" s="50" t="str">
        <f>ฉบับครู!B13</f>
        <v>4/6</v>
      </c>
      <c r="D13" s="55">
        <f>ฉบับนักเรียน!C13</f>
        <v>44176</v>
      </c>
      <c r="E13" s="58" t="str">
        <f>ฉบับนักเรียน!D13</f>
        <v>นายณฐรัช  วิริยะศรีสุนทร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55000000000000004">
      <c r="A14" s="57"/>
      <c r="B14" s="26" t="s">
        <v>21</v>
      </c>
      <c r="C14" s="50" t="str">
        <f>ฉบับครู!B14</f>
        <v>4/6</v>
      </c>
      <c r="D14" s="55">
        <f>ฉบับนักเรียน!C14</f>
        <v>44179</v>
      </c>
      <c r="E14" s="58" t="str">
        <f>ฉบับนักเรียน!D14</f>
        <v>นายพสิษฐ์  วงค์อารินทร์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55000000000000004">
      <c r="A15" s="57"/>
      <c r="B15" s="26" t="s">
        <v>22</v>
      </c>
      <c r="C15" s="50" t="str">
        <f>ฉบับครู!B15</f>
        <v>4/6</v>
      </c>
      <c r="D15" s="55">
        <f>ฉบับนักเรียน!C15</f>
        <v>44183</v>
      </c>
      <c r="E15" s="58" t="str">
        <f>ฉบับนักเรียน!D15</f>
        <v>นายภาคิน  ราชวงษ์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55000000000000004">
      <c r="A16" s="57"/>
      <c r="B16" s="26" t="s">
        <v>23</v>
      </c>
      <c r="C16" s="50" t="str">
        <f>ฉบับครู!B16</f>
        <v>4/6</v>
      </c>
      <c r="D16" s="55">
        <f>ฉบับนักเรียน!C16</f>
        <v>44220</v>
      </c>
      <c r="E16" s="58" t="str">
        <f>ฉบับนักเรียน!D16</f>
        <v>นายชัยพัฒน์  จิตตานุปกรณ์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55000000000000004">
      <c r="A17" s="57"/>
      <c r="B17" s="26" t="s">
        <v>24</v>
      </c>
      <c r="C17" s="50" t="str">
        <f>ฉบับครู!B17</f>
        <v>4/6</v>
      </c>
      <c r="D17" s="55">
        <f>ฉบับนักเรียน!C17</f>
        <v>44222</v>
      </c>
      <c r="E17" s="58" t="str">
        <f>ฉบับนักเรียน!D17</f>
        <v>นายชาคริส  สงเสน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55000000000000004">
      <c r="A18" s="57"/>
      <c r="B18" s="26" t="s">
        <v>25</v>
      </c>
      <c r="C18" s="50" t="str">
        <f>ฉบับครู!B18</f>
        <v>4/6</v>
      </c>
      <c r="D18" s="55">
        <f>ฉบับนักเรียน!C18</f>
        <v>44265</v>
      </c>
      <c r="E18" s="58" t="str">
        <f>ฉบับนักเรียน!D18</f>
        <v>นายทักษ์ดนัย  ช้างแก้ว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55000000000000004">
      <c r="A19" s="57"/>
      <c r="B19" s="26" t="s">
        <v>26</v>
      </c>
      <c r="C19" s="50" t="str">
        <f>ฉบับครู!B19</f>
        <v>4/6</v>
      </c>
      <c r="D19" s="55">
        <f>ฉบับนักเรียน!C19</f>
        <v>44308</v>
      </c>
      <c r="E19" s="58" t="str">
        <f>ฉบับนักเรียน!D19</f>
        <v>นายชนกันต์  แก้ววิมาน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55000000000000004">
      <c r="A20" s="57"/>
      <c r="B20" s="26" t="s">
        <v>27</v>
      </c>
      <c r="C20" s="50" t="str">
        <f>ฉบับครู!B20</f>
        <v>4/6</v>
      </c>
      <c r="D20" s="55">
        <f>ฉบับนักเรียน!C20</f>
        <v>44398</v>
      </c>
      <c r="E20" s="58" t="str">
        <f>ฉบับนักเรียน!D20</f>
        <v>นายจิรภัทร  ม้วนทอง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55000000000000004">
      <c r="A21" s="57"/>
      <c r="B21" s="26" t="s">
        <v>28</v>
      </c>
      <c r="C21" s="50" t="str">
        <f>ฉบับครู!B21</f>
        <v>4/6</v>
      </c>
      <c r="D21" s="55">
        <f>ฉบับนักเรียน!C21</f>
        <v>44449</v>
      </c>
      <c r="E21" s="58" t="str">
        <f>ฉบับนักเรียน!D21</f>
        <v>นายธีรนัย  พิทักษ์วศิน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55000000000000004">
      <c r="A22" s="57"/>
      <c r="B22" s="26" t="s">
        <v>29</v>
      </c>
      <c r="C22" s="50" t="str">
        <f>ฉบับครู!B22</f>
        <v>4/6</v>
      </c>
      <c r="D22" s="55">
        <f>ฉบับนักเรียน!C22</f>
        <v>44485</v>
      </c>
      <c r="E22" s="58" t="str">
        <f>ฉบับนักเรียน!D22</f>
        <v>นายกรรม์ภิรมย์  แตงเติมผล</v>
      </c>
      <c r="F22" s="26" t="str">
        <f>ฉบับนักเรียน!E22</f>
        <v>ชาย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55000000000000004">
      <c r="A23" s="57"/>
      <c r="B23" s="26" t="s">
        <v>30</v>
      </c>
      <c r="C23" s="50" t="str">
        <f>ฉบับครู!B23</f>
        <v>4/6</v>
      </c>
      <c r="D23" s="55">
        <f>ฉบับนักเรียน!C23</f>
        <v>44501</v>
      </c>
      <c r="E23" s="58" t="str">
        <f>ฉบับนักเรียน!D23</f>
        <v>นายศรัณยู  ทองมาเอง</v>
      </c>
      <c r="F23" s="26" t="str">
        <f>ฉบับนักเรียน!E23</f>
        <v>ชาย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55000000000000004">
      <c r="A24" s="57"/>
      <c r="B24" s="26" t="s">
        <v>31</v>
      </c>
      <c r="C24" s="50" t="str">
        <f>ฉบับครู!B24</f>
        <v>4/6</v>
      </c>
      <c r="D24" s="55">
        <f>ฉบับนักเรียน!C24</f>
        <v>44504</v>
      </c>
      <c r="E24" s="58" t="str">
        <f>ฉบับนักเรียน!D24</f>
        <v>นายสวิตต์  ลาซัยนี</v>
      </c>
      <c r="F24" s="26" t="str">
        <f>ฉบับนักเรียน!E24</f>
        <v>ชาย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55000000000000004">
      <c r="A25" s="57"/>
      <c r="B25" s="26" t="s">
        <v>32</v>
      </c>
      <c r="C25" s="50" t="str">
        <f>ฉบับครู!B25</f>
        <v>4/6</v>
      </c>
      <c r="D25" s="55">
        <f>ฉบับนักเรียน!C25</f>
        <v>44507</v>
      </c>
      <c r="E25" s="58" t="str">
        <f>ฉบับนักเรียน!D25</f>
        <v>นายอภิรักษ์  ปัสสาวะเน</v>
      </c>
      <c r="F25" s="26" t="str">
        <f>ฉบับนักเรียน!E25</f>
        <v>ชาย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5">
      <c r="A26" s="46"/>
      <c r="B26" s="26" t="s">
        <v>33</v>
      </c>
      <c r="C26" s="50" t="str">
        <f>ฉบับครู!B26</f>
        <v>4/6</v>
      </c>
      <c r="D26" s="55">
        <f>ฉบับนักเรียน!C26</f>
        <v>44539</v>
      </c>
      <c r="E26" s="58" t="str">
        <f>ฉบับนักเรียน!D26</f>
        <v>นายพีรธัช  วังศรี</v>
      </c>
      <c r="F26" s="26" t="str">
        <f>ฉบับนักเรียน!E26</f>
        <v>ชาย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4/6</v>
      </c>
      <c r="D27" s="55">
        <f>ฉบับนักเรียน!C27</f>
        <v>46221</v>
      </c>
      <c r="E27" s="58" t="str">
        <f>ฉบับนักเรียน!D27</f>
        <v>นายกิตติพงค์  แสงสุวรรณ์</v>
      </c>
      <c r="F27" s="26" t="str">
        <f>ฉบับนักเรียน!E27</f>
        <v>ชาย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4/6</v>
      </c>
      <c r="D28" s="55">
        <f>ฉบับนักเรียน!C28</f>
        <v>46222</v>
      </c>
      <c r="E28" s="58" t="str">
        <f>ฉบับนักเรียน!D28</f>
        <v>นายสิปปกร  หุ่นพยนต์</v>
      </c>
      <c r="F28" s="26" t="str">
        <f>ฉบับนักเรียน!E28</f>
        <v>ชาย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4/6</v>
      </c>
      <c r="D29" s="55">
        <f>ฉบับนักเรียน!C29</f>
        <v>44022</v>
      </c>
      <c r="E29" s="58" t="str">
        <f>ฉบับนักเรียน!D29</f>
        <v>เด็กหญิงกมลชนก  กีรติสันติ</v>
      </c>
      <c r="F29" s="26" t="str">
        <f>ฉบับนักเรียน!E29</f>
        <v>หญิง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4/6</v>
      </c>
      <c r="D30" s="55">
        <f>ฉบับนักเรียน!C30</f>
        <v>44105</v>
      </c>
      <c r="E30" s="58" t="str">
        <f>ฉบับนักเรียน!D30</f>
        <v>นางสาวณัฐฎา  กัณหา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4/6</v>
      </c>
      <c r="D31" s="55">
        <f>ฉบับนักเรียน!C31</f>
        <v>44110</v>
      </c>
      <c r="E31" s="58" t="str">
        <f>ฉบับนักเรียน!D31</f>
        <v>นางสาวสุนิตา  เรียงปาน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4/6</v>
      </c>
      <c r="D32" s="55">
        <f>ฉบับนักเรียน!C32</f>
        <v>44112</v>
      </c>
      <c r="E32" s="58" t="str">
        <f>ฉบับนักเรียน!D32</f>
        <v>นางสาวแพรทราย  สว่างทรวง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4/6</v>
      </c>
      <c r="D33" s="55">
        <f>ฉบับนักเรียน!C33</f>
        <v>44164</v>
      </c>
      <c r="E33" s="58" t="str">
        <f>ฉบับนักเรียน!D33</f>
        <v>นางสาวศิริยานันท์  ระยับศรี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4/6</v>
      </c>
      <c r="D34" s="55">
        <f>ฉบับนักเรียน!C34</f>
        <v>44244</v>
      </c>
      <c r="E34" s="58" t="str">
        <f>ฉบับนักเรียน!D34</f>
        <v>นางสาวแพรวปวีณ์  เมืองราช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4/6</v>
      </c>
      <c r="D35" s="55">
        <f>ฉบับนักเรียน!C35</f>
        <v>44248</v>
      </c>
      <c r="E35" s="58" t="str">
        <f>ฉบับนักเรียน!D35</f>
        <v>นางสาวมัณฑิตา  พวงมาลัย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4/6</v>
      </c>
      <c r="D36" s="55">
        <f>ฉบับนักเรียน!C36</f>
        <v>44282</v>
      </c>
      <c r="E36" s="58" t="str">
        <f>ฉบับนักเรียน!D36</f>
        <v>นางสาวจิรัฐิติกาล  หมุ่ยมาต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4/6</v>
      </c>
      <c r="D37" s="55">
        <f>ฉบับนักเรียน!C37</f>
        <v>44416</v>
      </c>
      <c r="E37" s="58" t="str">
        <f>ฉบับนักเรียน!D37</f>
        <v>นางสาวกัญญารัตน์  นิจสุข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4/6</v>
      </c>
      <c r="D38" s="55">
        <f>ฉบับนักเรียน!C38</f>
        <v>44481</v>
      </c>
      <c r="E38" s="58" t="str">
        <f>ฉบับนักเรียน!D38</f>
        <v>นางสาวศศิญดา  เปรมปรี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4/6</v>
      </c>
      <c r="D39" s="55">
        <f>ฉบับนักเรียน!C39</f>
        <v>46214</v>
      </c>
      <c r="E39" s="58" t="str">
        <f>ฉบับนักเรียน!D39</f>
        <v>นางสาวพรไพลิน  เนตรวงษ์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4/6</v>
      </c>
      <c r="D40" s="55">
        <f>ฉบับนักเรียน!C40</f>
        <v>46223</v>
      </c>
      <c r="E40" s="58" t="str">
        <f>ฉบับนักเรียน!D40</f>
        <v>นางสาวกัญญาพัชร์  ปรีญานนท์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5">
      <c r="A41" s="46"/>
      <c r="B41" s="26" t="s">
        <v>48</v>
      </c>
      <c r="C41" s="50" t="str">
        <f>ฉบับครู!B41</f>
        <v>4/6</v>
      </c>
      <c r="D41" s="55">
        <f>ฉบับนักเรียน!C41</f>
        <v>46224</v>
      </c>
      <c r="E41" s="58" t="str">
        <f>ฉบับนักเรียน!D41</f>
        <v>นางสาวณัฐกานต์  ขยันงาน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5">
      <c r="A42" s="46"/>
      <c r="B42" s="26" t="s">
        <v>49</v>
      </c>
      <c r="C42" s="50" t="str">
        <f>ฉบับครู!B42</f>
        <v>4/6</v>
      </c>
      <c r="D42" s="55">
        <f>ฉบับนักเรียน!C42</f>
        <v>46225</v>
      </c>
      <c r="E42" s="58" t="str">
        <f>ฉบับนักเรียน!D42</f>
        <v>นางสาวแพรวา  ศรีขาวผ่อง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5">
      <c r="A43" s="46"/>
      <c r="B43" s="26" t="s">
        <v>50</v>
      </c>
      <c r="C43" s="50" t="str">
        <f>ฉบับครู!B43</f>
        <v>4/6</v>
      </c>
      <c r="D43" s="55">
        <f>ฉบับนักเรียน!C43</f>
        <v>46226</v>
      </c>
      <c r="E43" s="58" t="str">
        <f>ฉบับนักเรียน!D43</f>
        <v>นางสาวหนิง  -</v>
      </c>
      <c r="F43" s="26" t="str">
        <f>ฉบับนักเรียน!E43</f>
        <v>หญิง</v>
      </c>
      <c r="G43" s="24">
        <f>ฉบับนักเรียน!AF43</f>
        <v>0</v>
      </c>
      <c r="H43" s="32" t="str">
        <f t="shared" si="0"/>
        <v>ปกติ</v>
      </c>
      <c r="I43" s="24">
        <f>ฉบับนักเรียน!AI43</f>
        <v>0</v>
      </c>
      <c r="J43" s="32" t="str">
        <f t="shared" si="1"/>
        <v>ปกติ</v>
      </c>
      <c r="K43" s="24">
        <f>ฉบับนักเรียน!AM43</f>
        <v>0</v>
      </c>
      <c r="L43" s="32" t="str">
        <f t="shared" si="2"/>
        <v>ปกติ</v>
      </c>
      <c r="M43" s="24">
        <f>ฉบับนักเรียน!AQ43</f>
        <v>0</v>
      </c>
      <c r="N43" s="32" t="str">
        <f t="shared" si="3"/>
        <v>ปกติ</v>
      </c>
      <c r="O43" s="24">
        <f>ฉบับนักเรียน!AS43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5">
      <c r="A44" s="46"/>
      <c r="B44" s="26" t="s">
        <v>51</v>
      </c>
      <c r="C44" s="50" t="str">
        <f>ฉบับครู!B44</f>
        <v>4/6</v>
      </c>
      <c r="D44" s="55">
        <f>ฉบับนักเรียน!C44</f>
        <v>46227</v>
      </c>
      <c r="E44" s="58" t="str">
        <f>ฉบับนักเรียน!D44</f>
        <v>นางสาวอัถยา  ศศิบุตร</v>
      </c>
      <c r="F44" s="26" t="str">
        <f>ฉบับนักเรียน!E44</f>
        <v>หญิง</v>
      </c>
      <c r="G44" s="24">
        <f>ฉบับนักเรียน!AF44</f>
        <v>0</v>
      </c>
      <c r="H44" s="32" t="str">
        <f t="shared" si="0"/>
        <v>ปกติ</v>
      </c>
      <c r="I44" s="24">
        <f>ฉบับนักเรียน!AI44</f>
        <v>0</v>
      </c>
      <c r="J44" s="32" t="str">
        <f t="shared" si="1"/>
        <v>ปกติ</v>
      </c>
      <c r="K44" s="24">
        <f>ฉบับนักเรียน!AM44</f>
        <v>0</v>
      </c>
      <c r="L44" s="32" t="str">
        <f t="shared" si="2"/>
        <v>ปกติ</v>
      </c>
      <c r="M44" s="24">
        <f>ฉบับนักเรียน!AQ44</f>
        <v>0</v>
      </c>
      <c r="N44" s="32" t="str">
        <f t="shared" si="3"/>
        <v>ปกติ</v>
      </c>
      <c r="O44" s="24">
        <f>ฉบับนักเรียน!AS44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5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5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5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5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5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5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5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5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5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5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5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5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5">
      <c r="A57" s="46"/>
      <c r="B57" s="46"/>
      <c r="C57" s="46"/>
      <c r="D57" s="51"/>
      <c r="E57" s="60" t="str">
        <f>ฉบับผู้ปกครอง!C57</f>
        <v>นางสาวธิดาทิพย์ ภูนาโคก</v>
      </c>
      <c r="F57" s="46"/>
      <c r="G57" s="46"/>
      <c r="H57" s="46"/>
      <c r="I57" s="46"/>
      <c r="J57" s="46"/>
      <c r="K57" s="46"/>
      <c r="L57" s="46"/>
      <c r="M57" s="46"/>
      <c r="N57" s="95" t="str">
        <f>ฉบับผู้ปกครอง!S57</f>
        <v>นายณัฐวุฒิ จิตดี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5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7" t="s">
        <v>63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workbookViewId="0">
      <selection activeCell="E57" sqref="E57"/>
    </sheetView>
  </sheetViews>
  <sheetFormatPr defaultColWidth="10.09765625" defaultRowHeight="15" customHeight="1" x14ac:dyDescent="0.3"/>
  <cols>
    <col min="1" max="1" width="1.8984375" customWidth="1"/>
    <col min="2" max="2" width="3.8984375" customWidth="1"/>
    <col min="3" max="3" width="5.09765625" customWidth="1"/>
    <col min="4" max="4" width="7" customWidth="1"/>
    <col min="5" max="5" width="26.3984375" customWidth="1"/>
    <col min="6" max="6" width="9.09765625" customWidth="1"/>
    <col min="7" max="7" width="4.3984375" customWidth="1"/>
    <col min="8" max="8" width="10.8984375" customWidth="1"/>
    <col min="9" max="9" width="4.3984375" customWidth="1"/>
    <col min="10" max="10" width="11.09765625" customWidth="1"/>
    <col min="11" max="11" width="4.3984375" customWidth="1"/>
    <col min="13" max="13" width="4.3984375" customWidth="1"/>
    <col min="14" max="14" width="11" customWidth="1"/>
    <col min="15" max="15" width="4.3984375" customWidth="1"/>
    <col min="16" max="16" width="10.69921875" customWidth="1"/>
    <col min="17" max="17" width="4.3984375" hidden="1" customWidth="1"/>
    <col min="18" max="18" width="4.3984375" customWidth="1"/>
    <col min="19" max="19" width="10.8984375" customWidth="1"/>
    <col min="20" max="31" width="9.09765625" customWidth="1"/>
  </cols>
  <sheetData>
    <row r="1" spans="1:31" ht="18.75" customHeight="1" x14ac:dyDescent="0.5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5">
      <c r="A2" s="3"/>
      <c r="B2" s="98" t="s">
        <v>0</v>
      </c>
      <c r="C2" s="99"/>
      <c r="D2" s="99"/>
      <c r="E2" s="99"/>
      <c r="F2" s="100"/>
      <c r="G2" s="107" t="s">
        <v>82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100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5">
      <c r="A3" s="3"/>
      <c r="B3" s="98" t="str">
        <f>ฉบับนักเรียน!A3</f>
        <v>นางสาวธิดาทิพย์ ภูนาโคก  นายณัฐวุฒิ จิตดี</v>
      </c>
      <c r="C3" s="99"/>
      <c r="D3" s="99"/>
      <c r="E3" s="99"/>
      <c r="F3" s="100"/>
      <c r="G3" s="98" t="s">
        <v>71</v>
      </c>
      <c r="H3" s="100"/>
      <c r="I3" s="98" t="s">
        <v>72</v>
      </c>
      <c r="J3" s="100"/>
      <c r="K3" s="98" t="s">
        <v>73</v>
      </c>
      <c r="L3" s="100"/>
      <c r="M3" s="98" t="s">
        <v>74</v>
      </c>
      <c r="N3" s="100"/>
      <c r="O3" s="98" t="s">
        <v>75</v>
      </c>
      <c r="P3" s="100"/>
      <c r="Q3" s="61"/>
      <c r="R3" s="98" t="s">
        <v>76</v>
      </c>
      <c r="S3" s="100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4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5">
      <c r="A5" s="7"/>
      <c r="B5" s="26" t="s">
        <v>66</v>
      </c>
      <c r="C5" s="50" t="str">
        <f>ฉบับครู!B5</f>
        <v>4/6</v>
      </c>
      <c r="D5" s="55">
        <f>ฉบับนักเรียน!C5</f>
        <v>44017</v>
      </c>
      <c r="E5" s="58" t="str">
        <f>ฉบับนักเรียน!D5</f>
        <v>นายเมธัส  พรหมดวง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4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5">
      <c r="A6" s="7"/>
      <c r="B6" s="26" t="s">
        <v>13</v>
      </c>
      <c r="C6" s="50" t="str">
        <f>ฉบับครู!B6</f>
        <v>4/6</v>
      </c>
      <c r="D6" s="55">
        <f>ฉบับนักเรียน!C6</f>
        <v>44084</v>
      </c>
      <c r="E6" s="58" t="str">
        <f>ฉบับนักเรียน!D6</f>
        <v>นายฐิติวัฒน์  พูนขำ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5">
      <c r="A7" s="7"/>
      <c r="B7" s="26" t="s">
        <v>14</v>
      </c>
      <c r="C7" s="50" t="str">
        <f>ฉบับครู!B7</f>
        <v>4/6</v>
      </c>
      <c r="D7" s="55">
        <f>ฉบับนักเรียน!C7</f>
        <v>44085</v>
      </c>
      <c r="E7" s="58" t="str">
        <f>ฉบับนักเรียน!D7</f>
        <v>นายณัฎฐ์ธนัน  สุวรรณเมือง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5">
      <c r="A8" s="7"/>
      <c r="B8" s="26" t="s">
        <v>15</v>
      </c>
      <c r="C8" s="50" t="str">
        <f>ฉบับครู!B8</f>
        <v>4/6</v>
      </c>
      <c r="D8" s="55">
        <f>ฉบับนักเรียน!C8</f>
        <v>44127</v>
      </c>
      <c r="E8" s="58" t="str">
        <f>ฉบับนักเรียน!D8</f>
        <v>นายจิรายุ  ตลาดธานี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5">
      <c r="A9" s="7"/>
      <c r="B9" s="26" t="s">
        <v>16</v>
      </c>
      <c r="C9" s="50" t="str">
        <f>ฉบับครู!B9</f>
        <v>4/6</v>
      </c>
      <c r="D9" s="55">
        <f>ฉบับนักเรียน!C9</f>
        <v>44131</v>
      </c>
      <c r="E9" s="58" t="str">
        <f>ฉบับนักเรียน!D9</f>
        <v>นายแทนบุญ  สกุลชาติ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5">
      <c r="A10" s="7"/>
      <c r="B10" s="26" t="s">
        <v>17</v>
      </c>
      <c r="C10" s="50" t="str">
        <f>ฉบับครู!B10</f>
        <v>4/6</v>
      </c>
      <c r="D10" s="55">
        <f>ฉบับนักเรียน!C10</f>
        <v>44137</v>
      </c>
      <c r="E10" s="58" t="str">
        <f>ฉบับนักเรียน!D10</f>
        <v>เด็กชายพีรพัฒน์  จันทร์สมัย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5">
      <c r="A11" s="7"/>
      <c r="B11" s="26" t="s">
        <v>18</v>
      </c>
      <c r="C11" s="50" t="str">
        <f>ฉบับครู!B11</f>
        <v>4/6</v>
      </c>
      <c r="D11" s="55">
        <f>ฉบับนักเรียน!C11</f>
        <v>44139</v>
      </c>
      <c r="E11" s="58" t="str">
        <f>ฉบับนักเรียน!D11</f>
        <v>นายรุจิภาส  มาประดิษฐ์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5">
      <c r="A12" s="7"/>
      <c r="B12" s="26" t="s">
        <v>19</v>
      </c>
      <c r="C12" s="50" t="str">
        <f>ฉบับครู!B12</f>
        <v>4/6</v>
      </c>
      <c r="D12" s="55">
        <f>ฉบับนักเรียน!C12</f>
        <v>44140</v>
      </c>
      <c r="E12" s="58" t="str">
        <f>ฉบับนักเรียน!D12</f>
        <v>นายศักดิ์ชัย  ภักดีบุตร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5">
      <c r="A13" s="7"/>
      <c r="B13" s="26" t="s">
        <v>20</v>
      </c>
      <c r="C13" s="50" t="str">
        <f>ฉบับครู!B13</f>
        <v>4/6</v>
      </c>
      <c r="D13" s="55">
        <f>ฉบับนักเรียน!C13</f>
        <v>44176</v>
      </c>
      <c r="E13" s="58" t="str">
        <f>ฉบับนักเรียน!D13</f>
        <v>นายณฐรัช  วิริยะศรีสุนทร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5">
      <c r="A14" s="7"/>
      <c r="B14" s="26" t="s">
        <v>21</v>
      </c>
      <c r="C14" s="50" t="str">
        <f>ฉบับครู!B14</f>
        <v>4/6</v>
      </c>
      <c r="D14" s="55">
        <f>ฉบับนักเรียน!C14</f>
        <v>44179</v>
      </c>
      <c r="E14" s="58" t="str">
        <f>ฉบับนักเรียน!D14</f>
        <v>นายพสิษฐ์  วงค์อารินทร์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5">
      <c r="A15" s="7"/>
      <c r="B15" s="26" t="s">
        <v>22</v>
      </c>
      <c r="C15" s="50" t="str">
        <f>ฉบับครู!B15</f>
        <v>4/6</v>
      </c>
      <c r="D15" s="55">
        <f>ฉบับนักเรียน!C15</f>
        <v>44183</v>
      </c>
      <c r="E15" s="58" t="str">
        <f>ฉบับนักเรียน!D15</f>
        <v>นายภาคิน  ราชวงษ์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5">
      <c r="A16" s="7"/>
      <c r="B16" s="26" t="s">
        <v>23</v>
      </c>
      <c r="C16" s="50" t="str">
        <f>ฉบับครู!B16</f>
        <v>4/6</v>
      </c>
      <c r="D16" s="55">
        <f>ฉบับนักเรียน!C16</f>
        <v>44220</v>
      </c>
      <c r="E16" s="58" t="str">
        <f>ฉบับนักเรียน!D16</f>
        <v>นายชัยพัฒน์  จิตตานุปกรณ์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5">
      <c r="A17" s="7"/>
      <c r="B17" s="26" t="s">
        <v>24</v>
      </c>
      <c r="C17" s="50" t="str">
        <f>ฉบับครู!B17</f>
        <v>4/6</v>
      </c>
      <c r="D17" s="55">
        <f>ฉบับนักเรียน!C17</f>
        <v>44222</v>
      </c>
      <c r="E17" s="58" t="str">
        <f>ฉบับนักเรียน!D17</f>
        <v>นายชาคริส  สงเสน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5">
      <c r="A18" s="7"/>
      <c r="B18" s="26" t="s">
        <v>25</v>
      </c>
      <c r="C18" s="50" t="str">
        <f>ฉบับครู!B18</f>
        <v>4/6</v>
      </c>
      <c r="D18" s="55">
        <f>ฉบับนักเรียน!C18</f>
        <v>44265</v>
      </c>
      <c r="E18" s="58" t="str">
        <f>ฉบับนักเรียน!D18</f>
        <v>นายทักษ์ดนัย  ช้างแก้ว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5">
      <c r="A19" s="7"/>
      <c r="B19" s="26" t="s">
        <v>26</v>
      </c>
      <c r="C19" s="50" t="str">
        <f>ฉบับครู!B19</f>
        <v>4/6</v>
      </c>
      <c r="D19" s="55">
        <f>ฉบับนักเรียน!C19</f>
        <v>44308</v>
      </c>
      <c r="E19" s="58" t="str">
        <f>ฉบับนักเรียน!D19</f>
        <v>นายชนกันต์  แก้ววิมาน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5">
      <c r="A20" s="7"/>
      <c r="B20" s="26" t="s">
        <v>27</v>
      </c>
      <c r="C20" s="50" t="str">
        <f>ฉบับครู!B20</f>
        <v>4/6</v>
      </c>
      <c r="D20" s="55">
        <f>ฉบับนักเรียน!C20</f>
        <v>44398</v>
      </c>
      <c r="E20" s="58" t="str">
        <f>ฉบับนักเรียน!D20</f>
        <v>นายจิรภัทร  ม้วนทอง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5">
      <c r="A21" s="7"/>
      <c r="B21" s="26" t="s">
        <v>28</v>
      </c>
      <c r="C21" s="50" t="str">
        <f>ฉบับครู!B21</f>
        <v>4/6</v>
      </c>
      <c r="D21" s="55">
        <f>ฉบับนักเรียน!C21</f>
        <v>44449</v>
      </c>
      <c r="E21" s="58" t="str">
        <f>ฉบับนักเรียน!D21</f>
        <v>นายธีรนัย  พิทักษ์วศิน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5">
      <c r="A22" s="7"/>
      <c r="B22" s="26" t="s">
        <v>29</v>
      </c>
      <c r="C22" s="50" t="str">
        <f>ฉบับครู!B22</f>
        <v>4/6</v>
      </c>
      <c r="D22" s="55">
        <f>ฉบับนักเรียน!C22</f>
        <v>44485</v>
      </c>
      <c r="E22" s="58" t="str">
        <f>ฉบับนักเรียน!D22</f>
        <v>นายกรรม์ภิรมย์  แตงเติมผล</v>
      </c>
      <c r="F22" s="26" t="str">
        <f>ฉบับนักเรียน!E22</f>
        <v>ชาย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5">
      <c r="A23" s="7"/>
      <c r="B23" s="26" t="s">
        <v>30</v>
      </c>
      <c r="C23" s="50" t="str">
        <f>ฉบับครู!B23</f>
        <v>4/6</v>
      </c>
      <c r="D23" s="55">
        <f>ฉบับนักเรียน!C23</f>
        <v>44501</v>
      </c>
      <c r="E23" s="58" t="str">
        <f>ฉบับนักเรียน!D23</f>
        <v>นายศรัณยู  ทองมาเอง</v>
      </c>
      <c r="F23" s="26" t="str">
        <f>ฉบับนักเรียน!E23</f>
        <v>ชาย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5">
      <c r="A24" s="9"/>
      <c r="B24" s="26" t="s">
        <v>31</v>
      </c>
      <c r="C24" s="50" t="str">
        <f>ฉบับครู!B24</f>
        <v>4/6</v>
      </c>
      <c r="D24" s="55">
        <f>ฉบับนักเรียน!C24</f>
        <v>44504</v>
      </c>
      <c r="E24" s="58" t="str">
        <f>ฉบับนักเรียน!D24</f>
        <v>นายสวิตต์  ลาซัยนี</v>
      </c>
      <c r="F24" s="26" t="str">
        <f>ฉบับนักเรียน!E24</f>
        <v>ชาย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5">
      <c r="A25" s="9"/>
      <c r="B25" s="26" t="s">
        <v>32</v>
      </c>
      <c r="C25" s="50" t="str">
        <f>ฉบับครู!B25</f>
        <v>4/6</v>
      </c>
      <c r="D25" s="55">
        <f>ฉบับนักเรียน!C25</f>
        <v>44507</v>
      </c>
      <c r="E25" s="58" t="str">
        <f>ฉบับนักเรียน!D25</f>
        <v>นายอภิรักษ์  ปัสสาวะเน</v>
      </c>
      <c r="F25" s="26" t="str">
        <f>ฉบับนักเรียน!E25</f>
        <v>ชาย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5">
      <c r="A26" s="1"/>
      <c r="B26" s="26" t="s">
        <v>33</v>
      </c>
      <c r="C26" s="50" t="str">
        <f>ฉบับครู!B26</f>
        <v>4/6</v>
      </c>
      <c r="D26" s="55">
        <f>ฉบับนักเรียน!C26</f>
        <v>44539</v>
      </c>
      <c r="E26" s="58" t="str">
        <f>ฉบับนักเรียน!D26</f>
        <v>นายพีรธัช  วังศรี</v>
      </c>
      <c r="F26" s="26" t="str">
        <f>ฉบับนักเรียน!E26</f>
        <v>ชาย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5">
      <c r="A27" s="1"/>
      <c r="B27" s="26" t="s">
        <v>34</v>
      </c>
      <c r="C27" s="50" t="str">
        <f>ฉบับครู!B27</f>
        <v>4/6</v>
      </c>
      <c r="D27" s="55">
        <f>ฉบับนักเรียน!C27</f>
        <v>46221</v>
      </c>
      <c r="E27" s="58" t="str">
        <f>ฉบับนักเรียน!D27</f>
        <v>นายกิตติพงค์  แสงสุวรรณ์</v>
      </c>
      <c r="F27" s="26" t="str">
        <f>ฉบับนักเรียน!E27</f>
        <v>ชาย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5">
      <c r="A28" s="1"/>
      <c r="B28" s="26" t="s">
        <v>35</v>
      </c>
      <c r="C28" s="50" t="str">
        <f>ฉบับครู!B28</f>
        <v>4/6</v>
      </c>
      <c r="D28" s="55">
        <f>ฉบับนักเรียน!C28</f>
        <v>46222</v>
      </c>
      <c r="E28" s="58" t="str">
        <f>ฉบับนักเรียน!D28</f>
        <v>นายสิปปกร  หุ่นพยนต์</v>
      </c>
      <c r="F28" s="26" t="str">
        <f>ฉบับนักเรียน!E28</f>
        <v>ชาย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5">
      <c r="A29" s="1"/>
      <c r="B29" s="26" t="s">
        <v>36</v>
      </c>
      <c r="C29" s="50" t="str">
        <f>ฉบับครู!B29</f>
        <v>4/6</v>
      </c>
      <c r="D29" s="55">
        <f>ฉบับนักเรียน!C29</f>
        <v>44022</v>
      </c>
      <c r="E29" s="58" t="str">
        <f>ฉบับนักเรียน!D29</f>
        <v>เด็กหญิงกมลชนก  กีรติสันติ</v>
      </c>
      <c r="F29" s="26" t="str">
        <f>ฉบับนักเรียน!E29</f>
        <v>หญิง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5">
      <c r="A30" s="1"/>
      <c r="B30" s="26" t="s">
        <v>37</v>
      </c>
      <c r="C30" s="50" t="str">
        <f>ฉบับครู!B30</f>
        <v>4/6</v>
      </c>
      <c r="D30" s="55">
        <f>ฉบับนักเรียน!C30</f>
        <v>44105</v>
      </c>
      <c r="E30" s="58" t="str">
        <f>ฉบับนักเรียน!D30</f>
        <v>นางสาวณัฐฎา  กัณหา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5">
      <c r="A31" s="1"/>
      <c r="B31" s="26" t="s">
        <v>38</v>
      </c>
      <c r="C31" s="50" t="str">
        <f>ฉบับครู!B31</f>
        <v>4/6</v>
      </c>
      <c r="D31" s="55">
        <f>ฉบับนักเรียน!C31</f>
        <v>44110</v>
      </c>
      <c r="E31" s="58" t="str">
        <f>ฉบับนักเรียน!D31</f>
        <v>นางสาวสุนิตา  เรียงปาน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5">
      <c r="A32" s="1"/>
      <c r="B32" s="26" t="s">
        <v>39</v>
      </c>
      <c r="C32" s="50" t="str">
        <f>ฉบับครู!B32</f>
        <v>4/6</v>
      </c>
      <c r="D32" s="55">
        <f>ฉบับนักเรียน!C32</f>
        <v>44112</v>
      </c>
      <c r="E32" s="58" t="str">
        <f>ฉบับนักเรียน!D32</f>
        <v>นางสาวแพรทราย  สว่างทรวง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5">
      <c r="A33" s="1"/>
      <c r="B33" s="26" t="s">
        <v>40</v>
      </c>
      <c r="C33" s="50" t="str">
        <f>ฉบับครู!B33</f>
        <v>4/6</v>
      </c>
      <c r="D33" s="55">
        <f>ฉบับนักเรียน!C33</f>
        <v>44164</v>
      </c>
      <c r="E33" s="58" t="str">
        <f>ฉบับนักเรียน!D33</f>
        <v>นางสาวศิริยานันท์  ระยับศรี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5">
      <c r="A34" s="1"/>
      <c r="B34" s="26" t="s">
        <v>41</v>
      </c>
      <c r="C34" s="50" t="str">
        <f>ฉบับครู!B34</f>
        <v>4/6</v>
      </c>
      <c r="D34" s="55">
        <f>ฉบับนักเรียน!C34</f>
        <v>44244</v>
      </c>
      <c r="E34" s="58" t="str">
        <f>ฉบับนักเรียน!D34</f>
        <v>นางสาวแพรวปวีณ์  เมืองราช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5">
      <c r="A35" s="1"/>
      <c r="B35" s="26" t="s">
        <v>42</v>
      </c>
      <c r="C35" s="50" t="str">
        <f>ฉบับครู!B35</f>
        <v>4/6</v>
      </c>
      <c r="D35" s="55">
        <f>ฉบับนักเรียน!C35</f>
        <v>44248</v>
      </c>
      <c r="E35" s="58" t="str">
        <f>ฉบับนักเรียน!D35</f>
        <v>นางสาวมัณฑิตา  พวงมาลัย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5">
      <c r="A36" s="1"/>
      <c r="B36" s="26" t="s">
        <v>43</v>
      </c>
      <c r="C36" s="50" t="str">
        <f>ฉบับครู!B36</f>
        <v>4/6</v>
      </c>
      <c r="D36" s="55">
        <f>ฉบับนักเรียน!C36</f>
        <v>44282</v>
      </c>
      <c r="E36" s="58" t="str">
        <f>ฉบับนักเรียน!D36</f>
        <v>นางสาวจิรัฐิติกาล  หมุ่ยมาต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5">
      <c r="A37" s="1"/>
      <c r="B37" s="26" t="s">
        <v>44</v>
      </c>
      <c r="C37" s="50" t="str">
        <f>ฉบับครู!B37</f>
        <v>4/6</v>
      </c>
      <c r="D37" s="55">
        <f>ฉบับนักเรียน!C37</f>
        <v>44416</v>
      </c>
      <c r="E37" s="58" t="str">
        <f>ฉบับนักเรียน!D37</f>
        <v>นางสาวกัญญารัตน์  นิจสุข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5">
      <c r="A38" s="1"/>
      <c r="B38" s="26" t="s">
        <v>45</v>
      </c>
      <c r="C38" s="50" t="str">
        <f>ฉบับครู!B38</f>
        <v>4/6</v>
      </c>
      <c r="D38" s="55">
        <f>ฉบับนักเรียน!C38</f>
        <v>44481</v>
      </c>
      <c r="E38" s="58" t="str">
        <f>ฉบับนักเรียน!D38</f>
        <v>นางสาวศศิญดา  เปรมปรี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5">
      <c r="A39" s="1"/>
      <c r="B39" s="26" t="s">
        <v>46</v>
      </c>
      <c r="C39" s="50" t="str">
        <f>ฉบับครู!B39</f>
        <v>4/6</v>
      </c>
      <c r="D39" s="55">
        <f>ฉบับนักเรียน!C39</f>
        <v>46214</v>
      </c>
      <c r="E39" s="58" t="str">
        <f>ฉบับนักเรียน!D39</f>
        <v>นางสาวพรไพลิน  เนตรวงษ์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5">
      <c r="A40" s="1"/>
      <c r="B40" s="26" t="s">
        <v>47</v>
      </c>
      <c r="C40" s="50" t="str">
        <f>ฉบับครู!B40</f>
        <v>4/6</v>
      </c>
      <c r="D40" s="55">
        <f>ฉบับนักเรียน!C40</f>
        <v>46223</v>
      </c>
      <c r="E40" s="58" t="str">
        <f>ฉบับนักเรียน!D40</f>
        <v>นางสาวกัญญาพัชร์  ปรีญานนท์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5">
      <c r="A41" s="1"/>
      <c r="B41" s="26" t="s">
        <v>48</v>
      </c>
      <c r="C41" s="50" t="str">
        <f>ฉบับครู!B41</f>
        <v>4/6</v>
      </c>
      <c r="D41" s="55">
        <f>ฉบับนักเรียน!C41</f>
        <v>46224</v>
      </c>
      <c r="E41" s="58" t="str">
        <f>ฉบับนักเรียน!D41</f>
        <v>นางสาวณัฐกานต์  ขยันงาน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5">
      <c r="A42" s="1"/>
      <c r="B42" s="26" t="s">
        <v>49</v>
      </c>
      <c r="C42" s="50" t="str">
        <f>ฉบับครู!B42</f>
        <v>4/6</v>
      </c>
      <c r="D42" s="55">
        <f>ฉบับนักเรียน!C42</f>
        <v>46225</v>
      </c>
      <c r="E42" s="58" t="str">
        <f>ฉบับนักเรียน!D42</f>
        <v>นางสาวแพรวา  ศรีขาวผ่อง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5">
      <c r="A43" s="1"/>
      <c r="B43" s="26" t="s">
        <v>50</v>
      </c>
      <c r="C43" s="50" t="str">
        <f>ฉบับครู!B43</f>
        <v>4/6</v>
      </c>
      <c r="D43" s="55">
        <f>ฉบับนักเรียน!C43</f>
        <v>46226</v>
      </c>
      <c r="E43" s="58" t="str">
        <f>ฉบับนักเรียน!D43</f>
        <v>นางสาวหนิง  -</v>
      </c>
      <c r="F43" s="26" t="str">
        <f>ฉบับนักเรียน!E43</f>
        <v>หญิง</v>
      </c>
      <c r="G43" s="24">
        <f>ฉบับครู!AF43</f>
        <v>0</v>
      </c>
      <c r="H43" s="32" t="str">
        <f t="shared" si="0"/>
        <v>ปกติ</v>
      </c>
      <c r="I43" s="24">
        <f>ฉบับครู!AI43</f>
        <v>0</v>
      </c>
      <c r="J43" s="32" t="str">
        <f t="shared" si="1"/>
        <v>ปกติ</v>
      </c>
      <c r="K43" s="24">
        <f>ฉบับครู!AM43</f>
        <v>0</v>
      </c>
      <c r="L43" s="32" t="str">
        <f t="shared" si="2"/>
        <v>ปกติ</v>
      </c>
      <c r="M43" s="24">
        <f>ฉบับครู!AQ43</f>
        <v>0</v>
      </c>
      <c r="N43" s="32" t="str">
        <f t="shared" si="3"/>
        <v>ปกติ</v>
      </c>
      <c r="O43" s="24">
        <f>ฉบับครู!AS43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5">
      <c r="A44" s="1"/>
      <c r="B44" s="26" t="s">
        <v>51</v>
      </c>
      <c r="C44" s="50" t="str">
        <f>ฉบับครู!B44</f>
        <v>4/6</v>
      </c>
      <c r="D44" s="55">
        <f>ฉบับนักเรียน!C44</f>
        <v>46227</v>
      </c>
      <c r="E44" s="58" t="str">
        <f>ฉบับนักเรียน!D44</f>
        <v>นางสาวอัถยา  ศศิบุตร</v>
      </c>
      <c r="F44" s="26" t="str">
        <f>ฉบับนักเรียน!E44</f>
        <v>หญิง</v>
      </c>
      <c r="G44" s="24">
        <f>ฉบับครู!AF44</f>
        <v>0</v>
      </c>
      <c r="H44" s="32" t="str">
        <f t="shared" si="0"/>
        <v>ปกติ</v>
      </c>
      <c r="I44" s="24">
        <f>ฉบับครู!AI44</f>
        <v>0</v>
      </c>
      <c r="J44" s="32" t="str">
        <f t="shared" si="1"/>
        <v>ปกติ</v>
      </c>
      <c r="K44" s="24">
        <f>ฉบับครู!AM44</f>
        <v>0</v>
      </c>
      <c r="L44" s="32" t="str">
        <f t="shared" si="2"/>
        <v>ปกติ</v>
      </c>
      <c r="M44" s="24">
        <f>ฉบับครู!AQ44</f>
        <v>0</v>
      </c>
      <c r="N44" s="32" t="str">
        <f t="shared" si="3"/>
        <v>ปกติ</v>
      </c>
      <c r="O44" s="24">
        <f>ฉบับครู!AS44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5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5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5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5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5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5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5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5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5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5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5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5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5">
      <c r="A57" s="3"/>
      <c r="B57" s="46"/>
      <c r="C57" s="46"/>
      <c r="D57" s="51"/>
      <c r="E57" s="60" t="str">
        <f>equal1!E57</f>
        <v>นางสาวธิดาทิพย์ ภูนาโคก</v>
      </c>
      <c r="F57" s="46"/>
      <c r="G57" s="46"/>
      <c r="H57" s="46"/>
      <c r="I57" s="46"/>
      <c r="J57" s="46"/>
      <c r="K57" s="46"/>
      <c r="L57" s="46"/>
      <c r="M57" s="46"/>
      <c r="N57" s="95" t="str">
        <f>equal1!N57</f>
        <v>นายณัฐวุฒิ จิตดี</v>
      </c>
      <c r="O57" s="96"/>
      <c r="P57" s="96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5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7" t="s">
        <v>63</v>
      </c>
      <c r="O58" s="96"/>
      <c r="P58" s="96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4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4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4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4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4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4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4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4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4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4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4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4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4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4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4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4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4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4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4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4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4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4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4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4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4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4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4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4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4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4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4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4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4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4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4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4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4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4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4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4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4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4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4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4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4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4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4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4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4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4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4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4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4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4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4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4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4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4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4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4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4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4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4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4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4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4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4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4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4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4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4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4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4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4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4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4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4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4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4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4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4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4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4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4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4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4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4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4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4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4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4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4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4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4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4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4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4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4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4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4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4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4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4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4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4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4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4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4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4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4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4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4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4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4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4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4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4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4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4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4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4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4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4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4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4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4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4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4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4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4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4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4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4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4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4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4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4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4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4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4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4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4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4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4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4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4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4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4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4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4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4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4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4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4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4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4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4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4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4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4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4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4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4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4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4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4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4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4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4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4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4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4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4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4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4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4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4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4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4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4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4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4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4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4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4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4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4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4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4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4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4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4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4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4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4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4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4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4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4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4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4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4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4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4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4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4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4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4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4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4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4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4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4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4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4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4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4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4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4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4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4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4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4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4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4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4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4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4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4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4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4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4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4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4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4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4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4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4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4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4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4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4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4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4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4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4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4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4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4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4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4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4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4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4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4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4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4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4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4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4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4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4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4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4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4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4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4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4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4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4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4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4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4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4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4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4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4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4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4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4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4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4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4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4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4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4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4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4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4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4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4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4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4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4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4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4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4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4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4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4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4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4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4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4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4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4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4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4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4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4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4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4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4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4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4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4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4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4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4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4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4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4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4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4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4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4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4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4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4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4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4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4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4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4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4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4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4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4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4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4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4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4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4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4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4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4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4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4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4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4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4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4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4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4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4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4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4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4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4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4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4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4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4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4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4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4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4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4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4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4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4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4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4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4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4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4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4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4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4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4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4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4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4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4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4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4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4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4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4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4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4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4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4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4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4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4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4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4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4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4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4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4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4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4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4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4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4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4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4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4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4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4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4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4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4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4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4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4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4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4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4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4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4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4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4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4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4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4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4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4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4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4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4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4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4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4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4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4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4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4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4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4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4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4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4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4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4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4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4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4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4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4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4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4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4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4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4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4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4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4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4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4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4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4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4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4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4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4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4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4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4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4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4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4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4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4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4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4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4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4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4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4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4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4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4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4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4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4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4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4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4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4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4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4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4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4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4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4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4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4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4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4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4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4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4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4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4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4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4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4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4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4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4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4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4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4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4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4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4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4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4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4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4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4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4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4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4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4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4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4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4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4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4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4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4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4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4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4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4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4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4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4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4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4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4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4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4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4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4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4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4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4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4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4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4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4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4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4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4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4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4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4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4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4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4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4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4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4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4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4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4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4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4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4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4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4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4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4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4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4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4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4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4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4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4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4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4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4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4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4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4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4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4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4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4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4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4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4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4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4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4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4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4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4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4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4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4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4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4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4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4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4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4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4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4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4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4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4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4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4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4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4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4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4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4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4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4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4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4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4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4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4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4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4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4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4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4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4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4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4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4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4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4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4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4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4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4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4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4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4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4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4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4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4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4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4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4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4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4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4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4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4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4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4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4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4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4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4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4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4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4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4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4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4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4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4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4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4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4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4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4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4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4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4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4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4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4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4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4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4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4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4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4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4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4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4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4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4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4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4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4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4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4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4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4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4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4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4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4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4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4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4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4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4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4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4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4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4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4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4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4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4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4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4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4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4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4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4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4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4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4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4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4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4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4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4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4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4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4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4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4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4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4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4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4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4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4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4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4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4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4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4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4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4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4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4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4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4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4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4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4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4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4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4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4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4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4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4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4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4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4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4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4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4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4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4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4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4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4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4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4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4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4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4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4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4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4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4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4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4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4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4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4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4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4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4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4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4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4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4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4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4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4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4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4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4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4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4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4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4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4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4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4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4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4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4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4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4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4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4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4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4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4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4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4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4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4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4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4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4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4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4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4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4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4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4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4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4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4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4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4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4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4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4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4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4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4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4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4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4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4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4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4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4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4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4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4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4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4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4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4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4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4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4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4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4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4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4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4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4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4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4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4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4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4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4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4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4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4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4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4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4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4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4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4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4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4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4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4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4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4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4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4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4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4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4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4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4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4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4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4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4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4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4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4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4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4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4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4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4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4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4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4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4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4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4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4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4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4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4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4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4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4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4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4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4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4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4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4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4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4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4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4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4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4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4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4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4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4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4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4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4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4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4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4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4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4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9" workbookViewId="0">
      <selection activeCell="E57" sqref="E57"/>
    </sheetView>
  </sheetViews>
  <sheetFormatPr defaultColWidth="10.09765625" defaultRowHeight="15" customHeight="1" x14ac:dyDescent="0.5"/>
  <cols>
    <col min="1" max="1" width="2.59765625" style="52" customWidth="1"/>
    <col min="2" max="2" width="3.8984375" style="52" customWidth="1"/>
    <col min="3" max="3" width="6" style="52" customWidth="1"/>
    <col min="4" max="4" width="7.59765625" style="52" customWidth="1"/>
    <col min="5" max="5" width="26.3984375" style="52" customWidth="1"/>
    <col min="6" max="6" width="9.09765625" style="52" customWidth="1"/>
    <col min="7" max="7" width="4.3984375" style="52" customWidth="1"/>
    <col min="8" max="8" width="8.69921875" style="52" customWidth="1"/>
    <col min="9" max="9" width="4.59765625" style="52" customWidth="1"/>
    <col min="10" max="10" width="9.59765625" style="52" customWidth="1"/>
    <col min="11" max="11" width="4.3984375" style="52" customWidth="1"/>
    <col min="12" max="12" width="9.69921875" style="52" customWidth="1"/>
    <col min="13" max="13" width="4.3984375" style="52" customWidth="1"/>
    <col min="14" max="14" width="9.69921875" style="52" customWidth="1"/>
    <col min="15" max="15" width="4.3984375" style="52" customWidth="1"/>
    <col min="16" max="16" width="10.09765625" style="52"/>
    <col min="17" max="17" width="4" style="52" hidden="1" customWidth="1"/>
    <col min="18" max="18" width="5" style="52" customWidth="1"/>
    <col min="19" max="19" width="10" style="52" customWidth="1"/>
    <col min="20" max="31" width="9.09765625" style="52" customWidth="1"/>
    <col min="32" max="16384" width="10.09765625" style="52"/>
  </cols>
  <sheetData>
    <row r="1" spans="1:31" ht="18.75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5">
      <c r="A2" s="46"/>
      <c r="B2" s="98" t="s">
        <v>0</v>
      </c>
      <c r="C2" s="99"/>
      <c r="D2" s="99"/>
      <c r="E2" s="99"/>
      <c r="F2" s="100"/>
      <c r="G2" s="107" t="s">
        <v>83</v>
      </c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100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5">
      <c r="A3" s="46"/>
      <c r="B3" s="98" t="str">
        <f>ฉบับนักเรียน!A3</f>
        <v>นางสาวธิดาทิพย์ ภูนาโคก  นายณัฐวุฒิ จิตดี</v>
      </c>
      <c r="C3" s="99"/>
      <c r="D3" s="99"/>
      <c r="E3" s="99"/>
      <c r="F3" s="100"/>
      <c r="G3" s="98" t="s">
        <v>71</v>
      </c>
      <c r="H3" s="100"/>
      <c r="I3" s="98" t="s">
        <v>72</v>
      </c>
      <c r="J3" s="100"/>
      <c r="K3" s="98" t="s">
        <v>73</v>
      </c>
      <c r="L3" s="100"/>
      <c r="M3" s="98" t="s">
        <v>74</v>
      </c>
      <c r="N3" s="100"/>
      <c r="O3" s="98" t="s">
        <v>75</v>
      </c>
      <c r="P3" s="100"/>
      <c r="Q3" s="61"/>
      <c r="R3" s="98" t="s">
        <v>76</v>
      </c>
      <c r="S3" s="100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55000000000000004">
      <c r="A5" s="57"/>
      <c r="B5" s="26" t="s">
        <v>66</v>
      </c>
      <c r="C5" s="50" t="str">
        <f>ฉบับครู!B5</f>
        <v>4/6</v>
      </c>
      <c r="D5" s="55">
        <f>ฉบับนักเรียน!C5</f>
        <v>44017</v>
      </c>
      <c r="E5" s="58" t="str">
        <f>ฉบับนักเรียน!D5</f>
        <v>นายเมธัส  พรหมดวง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24">
        <f t="shared" ref="Q5:Q44" si="5">G5+I5+K5+M5</f>
        <v>0</v>
      </c>
      <c r="R5" s="24">
        <f t="shared" ref="R5:R44" si="6">SUM(G5,I5,K5,M5)</f>
        <v>0</v>
      </c>
      <c r="S5" s="32" t="str">
        <f t="shared" ref="S5:S44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55000000000000004">
      <c r="A6" s="57"/>
      <c r="B6" s="26" t="s">
        <v>13</v>
      </c>
      <c r="C6" s="50" t="str">
        <f>ฉบับครู!B6</f>
        <v>4/6</v>
      </c>
      <c r="D6" s="55">
        <f>ฉบับนักเรียน!C6</f>
        <v>44084</v>
      </c>
      <c r="E6" s="58" t="str">
        <f>ฉบับนักเรียน!D6</f>
        <v>นายฐิติวัฒน์  พูนขำ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55000000000000004">
      <c r="A7" s="57"/>
      <c r="B7" s="26" t="s">
        <v>14</v>
      </c>
      <c r="C7" s="50" t="str">
        <f>ฉบับครู!B7</f>
        <v>4/6</v>
      </c>
      <c r="D7" s="55">
        <f>ฉบับนักเรียน!C7</f>
        <v>44085</v>
      </c>
      <c r="E7" s="58" t="str">
        <f>ฉบับนักเรียน!D7</f>
        <v>นายณัฎฐ์ธนัน  สุวรรณเมือง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55000000000000004">
      <c r="A8" s="57"/>
      <c r="B8" s="26" t="s">
        <v>15</v>
      </c>
      <c r="C8" s="50" t="str">
        <f>ฉบับครู!B8</f>
        <v>4/6</v>
      </c>
      <c r="D8" s="55">
        <f>ฉบับนักเรียน!C8</f>
        <v>44127</v>
      </c>
      <c r="E8" s="58" t="str">
        <f>ฉบับนักเรียน!D8</f>
        <v>นายจิรายุ  ตลาดธานี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55000000000000004">
      <c r="A9" s="57"/>
      <c r="B9" s="26" t="s">
        <v>16</v>
      </c>
      <c r="C9" s="50" t="str">
        <f>ฉบับครู!B9</f>
        <v>4/6</v>
      </c>
      <c r="D9" s="55">
        <f>ฉบับนักเรียน!C9</f>
        <v>44131</v>
      </c>
      <c r="E9" s="58" t="str">
        <f>ฉบับนักเรียน!D9</f>
        <v>นายแทนบุญ  สกุลชาติ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55000000000000004">
      <c r="A10" s="57"/>
      <c r="B10" s="26" t="s">
        <v>17</v>
      </c>
      <c r="C10" s="50" t="str">
        <f>ฉบับครู!B10</f>
        <v>4/6</v>
      </c>
      <c r="D10" s="55">
        <f>ฉบับนักเรียน!C10</f>
        <v>44137</v>
      </c>
      <c r="E10" s="58" t="str">
        <f>ฉบับนักเรียน!D10</f>
        <v>เด็กชายพีรพัฒน์  จันทร์สมัย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55000000000000004">
      <c r="A11" s="57"/>
      <c r="B11" s="26" t="s">
        <v>18</v>
      </c>
      <c r="C11" s="50" t="str">
        <f>ฉบับครู!B11</f>
        <v>4/6</v>
      </c>
      <c r="D11" s="55">
        <f>ฉบับนักเรียน!C11</f>
        <v>44139</v>
      </c>
      <c r="E11" s="58" t="str">
        <f>ฉบับนักเรียน!D11</f>
        <v>นายรุจิภาส  มาประดิษฐ์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55000000000000004">
      <c r="A12" s="57"/>
      <c r="B12" s="26" t="s">
        <v>19</v>
      </c>
      <c r="C12" s="50" t="str">
        <f>ฉบับครู!B12</f>
        <v>4/6</v>
      </c>
      <c r="D12" s="55">
        <f>ฉบับนักเรียน!C12</f>
        <v>44140</v>
      </c>
      <c r="E12" s="58" t="str">
        <f>ฉบับนักเรียน!D12</f>
        <v>นายศักดิ์ชัย  ภักดีบุตร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55000000000000004">
      <c r="A13" s="57"/>
      <c r="B13" s="26" t="s">
        <v>20</v>
      </c>
      <c r="C13" s="50" t="str">
        <f>ฉบับครู!B13</f>
        <v>4/6</v>
      </c>
      <c r="D13" s="55">
        <f>ฉบับนักเรียน!C13</f>
        <v>44176</v>
      </c>
      <c r="E13" s="58" t="str">
        <f>ฉบับนักเรียน!D13</f>
        <v>นายณฐรัช  วิริยะศรีสุนทร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55000000000000004">
      <c r="A14" s="57"/>
      <c r="B14" s="26" t="s">
        <v>21</v>
      </c>
      <c r="C14" s="50" t="str">
        <f>ฉบับครู!B14</f>
        <v>4/6</v>
      </c>
      <c r="D14" s="55">
        <f>ฉบับนักเรียน!C14</f>
        <v>44179</v>
      </c>
      <c r="E14" s="58" t="str">
        <f>ฉบับนักเรียน!D14</f>
        <v>นายพสิษฐ์  วงค์อารินทร์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55000000000000004">
      <c r="A15" s="57"/>
      <c r="B15" s="26" t="s">
        <v>22</v>
      </c>
      <c r="C15" s="50" t="str">
        <f>ฉบับครู!B15</f>
        <v>4/6</v>
      </c>
      <c r="D15" s="55">
        <f>ฉบับนักเรียน!C15</f>
        <v>44183</v>
      </c>
      <c r="E15" s="58" t="str">
        <f>ฉบับนักเรียน!D15</f>
        <v>นายภาคิน  ราชวงษ์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55000000000000004">
      <c r="A16" s="57"/>
      <c r="B16" s="26" t="s">
        <v>23</v>
      </c>
      <c r="C16" s="50" t="str">
        <f>ฉบับครู!B16</f>
        <v>4/6</v>
      </c>
      <c r="D16" s="55">
        <f>ฉบับนักเรียน!C16</f>
        <v>44220</v>
      </c>
      <c r="E16" s="58" t="str">
        <f>ฉบับนักเรียน!D16</f>
        <v>นายชัยพัฒน์  จิตตานุปกรณ์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55000000000000004">
      <c r="A17" s="57"/>
      <c r="B17" s="26" t="s">
        <v>24</v>
      </c>
      <c r="C17" s="50" t="str">
        <f>ฉบับครู!B17</f>
        <v>4/6</v>
      </c>
      <c r="D17" s="55">
        <f>ฉบับนักเรียน!C17</f>
        <v>44222</v>
      </c>
      <c r="E17" s="58" t="str">
        <f>ฉบับนักเรียน!D17</f>
        <v>นายชาคริส  สงเสน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55000000000000004">
      <c r="A18" s="57"/>
      <c r="B18" s="26" t="s">
        <v>25</v>
      </c>
      <c r="C18" s="50" t="str">
        <f>ฉบับครู!B18</f>
        <v>4/6</v>
      </c>
      <c r="D18" s="55">
        <f>ฉบับนักเรียน!C18</f>
        <v>44265</v>
      </c>
      <c r="E18" s="58" t="str">
        <f>ฉบับนักเรียน!D18</f>
        <v>นายทักษ์ดนัย  ช้างแก้ว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55000000000000004">
      <c r="A19" s="57"/>
      <c r="B19" s="26" t="s">
        <v>26</v>
      </c>
      <c r="C19" s="50" t="str">
        <f>ฉบับครู!B19</f>
        <v>4/6</v>
      </c>
      <c r="D19" s="55">
        <f>ฉบับนักเรียน!C19</f>
        <v>44308</v>
      </c>
      <c r="E19" s="58" t="str">
        <f>ฉบับนักเรียน!D19</f>
        <v>นายชนกันต์  แก้ววิมาน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55000000000000004">
      <c r="A20" s="57"/>
      <c r="B20" s="26" t="s">
        <v>27</v>
      </c>
      <c r="C20" s="50" t="str">
        <f>ฉบับครู!B20</f>
        <v>4/6</v>
      </c>
      <c r="D20" s="55">
        <f>ฉบับนักเรียน!C20</f>
        <v>44398</v>
      </c>
      <c r="E20" s="58" t="str">
        <f>ฉบับนักเรียน!D20</f>
        <v>นายจิรภัทร  ม้วนทอง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55000000000000004">
      <c r="A21" s="57"/>
      <c r="B21" s="26" t="s">
        <v>28</v>
      </c>
      <c r="C21" s="50" t="str">
        <f>ฉบับครู!B21</f>
        <v>4/6</v>
      </c>
      <c r="D21" s="55">
        <f>ฉบับนักเรียน!C21</f>
        <v>44449</v>
      </c>
      <c r="E21" s="58" t="str">
        <f>ฉบับนักเรียน!D21</f>
        <v>นายธีรนัย  พิทักษ์วศิน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55000000000000004">
      <c r="A22" s="57"/>
      <c r="B22" s="26" t="s">
        <v>29</v>
      </c>
      <c r="C22" s="50" t="str">
        <f>ฉบับครู!B22</f>
        <v>4/6</v>
      </c>
      <c r="D22" s="55">
        <f>ฉบับนักเรียน!C22</f>
        <v>44485</v>
      </c>
      <c r="E22" s="58" t="str">
        <f>ฉบับนักเรียน!D22</f>
        <v>นายกรรม์ภิรมย์  แตงเติมผล</v>
      </c>
      <c r="F22" s="26" t="str">
        <f>ฉบับนักเรียน!E22</f>
        <v>ชาย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55000000000000004">
      <c r="A23" s="57"/>
      <c r="B23" s="26" t="s">
        <v>30</v>
      </c>
      <c r="C23" s="50" t="str">
        <f>ฉบับครู!B23</f>
        <v>4/6</v>
      </c>
      <c r="D23" s="55">
        <f>ฉบับนักเรียน!C23</f>
        <v>44501</v>
      </c>
      <c r="E23" s="58" t="str">
        <f>ฉบับนักเรียน!D23</f>
        <v>นายศรัณยู  ทองมาเอง</v>
      </c>
      <c r="F23" s="26" t="str">
        <f>ฉบับนักเรียน!E23</f>
        <v>ชาย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55000000000000004">
      <c r="A24" s="57"/>
      <c r="B24" s="26" t="s">
        <v>31</v>
      </c>
      <c r="C24" s="50" t="str">
        <f>ฉบับครู!B24</f>
        <v>4/6</v>
      </c>
      <c r="D24" s="55">
        <f>ฉบับนักเรียน!C24</f>
        <v>44504</v>
      </c>
      <c r="E24" s="58" t="str">
        <f>ฉบับนักเรียน!D24</f>
        <v>นายสวิตต์  ลาซัยนี</v>
      </c>
      <c r="F24" s="26" t="str">
        <f>ฉบับนักเรียน!E24</f>
        <v>ชาย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55000000000000004">
      <c r="A25" s="57"/>
      <c r="B25" s="26" t="s">
        <v>32</v>
      </c>
      <c r="C25" s="50" t="str">
        <f>ฉบับครู!B25</f>
        <v>4/6</v>
      </c>
      <c r="D25" s="55">
        <f>ฉบับนักเรียน!C25</f>
        <v>44507</v>
      </c>
      <c r="E25" s="58" t="str">
        <f>ฉบับนักเรียน!D25</f>
        <v>นายอภิรักษ์  ปัสสาวะเน</v>
      </c>
      <c r="F25" s="26" t="str">
        <f>ฉบับนักเรียน!E25</f>
        <v>ชาย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5">
      <c r="A26" s="46"/>
      <c r="B26" s="26" t="s">
        <v>33</v>
      </c>
      <c r="C26" s="50" t="str">
        <f>ฉบับครู!B26</f>
        <v>4/6</v>
      </c>
      <c r="D26" s="55">
        <f>ฉบับนักเรียน!C26</f>
        <v>44539</v>
      </c>
      <c r="E26" s="58" t="str">
        <f>ฉบับนักเรียน!D26</f>
        <v>นายพีรธัช  วังศรี</v>
      </c>
      <c r="F26" s="26" t="str">
        <f>ฉบับนักเรียน!E26</f>
        <v>ชาย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4/6</v>
      </c>
      <c r="D27" s="55">
        <f>ฉบับนักเรียน!C27</f>
        <v>46221</v>
      </c>
      <c r="E27" s="58" t="str">
        <f>ฉบับนักเรียน!D27</f>
        <v>นายกิตติพงค์  แสงสุวรรณ์</v>
      </c>
      <c r="F27" s="26" t="str">
        <f>ฉบับนักเรียน!E27</f>
        <v>ชาย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4/6</v>
      </c>
      <c r="D28" s="55">
        <f>ฉบับนักเรียน!C28</f>
        <v>46222</v>
      </c>
      <c r="E28" s="58" t="str">
        <f>ฉบับนักเรียน!D28</f>
        <v>นายสิปปกร  หุ่นพยนต์</v>
      </c>
      <c r="F28" s="26" t="str">
        <f>ฉบับนักเรียน!E28</f>
        <v>ชาย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4/6</v>
      </c>
      <c r="D29" s="55">
        <f>ฉบับนักเรียน!C29</f>
        <v>44022</v>
      </c>
      <c r="E29" s="58" t="str">
        <f>ฉบับนักเรียน!D29</f>
        <v>เด็กหญิงกมลชนก  กีรติสันติ</v>
      </c>
      <c r="F29" s="26" t="str">
        <f>ฉบับนักเรียน!E29</f>
        <v>หญิง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4/6</v>
      </c>
      <c r="D30" s="55">
        <f>ฉบับนักเรียน!C30</f>
        <v>44105</v>
      </c>
      <c r="E30" s="58" t="str">
        <f>ฉบับนักเรียน!D30</f>
        <v>นางสาวณัฐฎา  กัณหา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4/6</v>
      </c>
      <c r="D31" s="55">
        <f>ฉบับนักเรียน!C31</f>
        <v>44110</v>
      </c>
      <c r="E31" s="58" t="str">
        <f>ฉบับนักเรียน!D31</f>
        <v>นางสาวสุนิตา  เรียงปาน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4/6</v>
      </c>
      <c r="D32" s="55">
        <f>ฉบับนักเรียน!C32</f>
        <v>44112</v>
      </c>
      <c r="E32" s="58" t="str">
        <f>ฉบับนักเรียน!D32</f>
        <v>นางสาวแพรทราย  สว่างทรวง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4/6</v>
      </c>
      <c r="D33" s="55">
        <f>ฉบับนักเรียน!C33</f>
        <v>44164</v>
      </c>
      <c r="E33" s="58" t="str">
        <f>ฉบับนักเรียน!D33</f>
        <v>นางสาวศิริยานันท์  ระยับศรี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4/6</v>
      </c>
      <c r="D34" s="55">
        <f>ฉบับนักเรียน!C34</f>
        <v>44244</v>
      </c>
      <c r="E34" s="58" t="str">
        <f>ฉบับนักเรียน!D34</f>
        <v>นางสาวแพรวปวีณ์  เมืองราช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4/6</v>
      </c>
      <c r="D35" s="55">
        <f>ฉบับนักเรียน!C35</f>
        <v>44248</v>
      </c>
      <c r="E35" s="58" t="str">
        <f>ฉบับนักเรียน!D35</f>
        <v>นางสาวมัณฑิตา  พวงมาลัย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4/6</v>
      </c>
      <c r="D36" s="55">
        <f>ฉบับนักเรียน!C36</f>
        <v>44282</v>
      </c>
      <c r="E36" s="58" t="str">
        <f>ฉบับนักเรียน!D36</f>
        <v>นางสาวจิรัฐิติกาล  หมุ่ยมาต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4/6</v>
      </c>
      <c r="D37" s="55">
        <f>ฉบับนักเรียน!C37</f>
        <v>44416</v>
      </c>
      <c r="E37" s="58" t="str">
        <f>ฉบับนักเรียน!D37</f>
        <v>นางสาวกัญญารัตน์  นิจสุข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4/6</v>
      </c>
      <c r="D38" s="55">
        <f>ฉบับนักเรียน!C38</f>
        <v>44481</v>
      </c>
      <c r="E38" s="58" t="str">
        <f>ฉบับนักเรียน!D38</f>
        <v>นางสาวศศิญดา  เปรมปรี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4/6</v>
      </c>
      <c r="D39" s="55">
        <f>ฉบับนักเรียน!C39</f>
        <v>46214</v>
      </c>
      <c r="E39" s="58" t="str">
        <f>ฉบับนักเรียน!D39</f>
        <v>นางสาวพรไพลิน  เนตรวงษ์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4/6</v>
      </c>
      <c r="D40" s="55">
        <f>ฉบับนักเรียน!C40</f>
        <v>46223</v>
      </c>
      <c r="E40" s="58" t="str">
        <f>ฉบับนักเรียน!D40</f>
        <v>นางสาวกัญญาพัชร์  ปรีญานนท์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5">
      <c r="A41" s="46"/>
      <c r="B41" s="26" t="s">
        <v>48</v>
      </c>
      <c r="C41" s="50" t="str">
        <f>ฉบับครู!B41</f>
        <v>4/6</v>
      </c>
      <c r="D41" s="55">
        <f>ฉบับนักเรียน!C41</f>
        <v>46224</v>
      </c>
      <c r="E41" s="58" t="str">
        <f>ฉบับนักเรียน!D41</f>
        <v>นางสาวณัฐกานต์  ขยันงาน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5">
      <c r="A42" s="46"/>
      <c r="B42" s="26" t="s">
        <v>49</v>
      </c>
      <c r="C42" s="50" t="str">
        <f>ฉบับครู!B42</f>
        <v>4/6</v>
      </c>
      <c r="D42" s="55">
        <f>ฉบับนักเรียน!C42</f>
        <v>46225</v>
      </c>
      <c r="E42" s="58" t="str">
        <f>ฉบับนักเรียน!D42</f>
        <v>นางสาวแพรวา  ศรีขาวผ่อง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5">
      <c r="A43" s="46"/>
      <c r="B43" s="26" t="s">
        <v>50</v>
      </c>
      <c r="C43" s="50" t="str">
        <f>ฉบับครู!B43</f>
        <v>4/6</v>
      </c>
      <c r="D43" s="55">
        <f>ฉบับนักเรียน!C43</f>
        <v>46226</v>
      </c>
      <c r="E43" s="58" t="str">
        <f>ฉบับนักเรียน!D43</f>
        <v>นางสาวหนิง  -</v>
      </c>
      <c r="F43" s="26" t="str">
        <f>ฉบับนักเรียน!E43</f>
        <v>หญิง</v>
      </c>
      <c r="G43" s="24">
        <f>ฉบับผู้ปกครอง!AF43</f>
        <v>0</v>
      </c>
      <c r="H43" s="32" t="str">
        <f t="shared" si="0"/>
        <v>ปกติ</v>
      </c>
      <c r="I43" s="24">
        <f>ฉบับผู้ปกครอง!AI43</f>
        <v>0</v>
      </c>
      <c r="J43" s="32" t="str">
        <f t="shared" si="1"/>
        <v>ปกติ</v>
      </c>
      <c r="K43" s="24">
        <f>ฉบับผู้ปกครอง!AM43</f>
        <v>0</v>
      </c>
      <c r="L43" s="32" t="str">
        <f t="shared" si="2"/>
        <v>ปกติ</v>
      </c>
      <c r="M43" s="24">
        <f>ฉบับผู้ปกครอง!AQ43</f>
        <v>0</v>
      </c>
      <c r="N43" s="32" t="str">
        <f t="shared" si="3"/>
        <v>ปกติ</v>
      </c>
      <c r="O43" s="24">
        <f>ฉบับผู้ปกครอง!AS43</f>
        <v>0</v>
      </c>
      <c r="P43" s="32" t="str">
        <f t="shared" si="4"/>
        <v>ไม่มีจุดแข็ง</v>
      </c>
      <c r="Q43" s="24">
        <f t="shared" si="5"/>
        <v>0</v>
      </c>
      <c r="R43" s="24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5">
      <c r="A44" s="46"/>
      <c r="B44" s="26" t="s">
        <v>51</v>
      </c>
      <c r="C44" s="50" t="str">
        <f>ฉบับครู!B44</f>
        <v>4/6</v>
      </c>
      <c r="D44" s="55">
        <f>ฉบับนักเรียน!C44</f>
        <v>46227</v>
      </c>
      <c r="E44" s="58" t="str">
        <f>ฉบับนักเรียน!D44</f>
        <v>นางสาวอัถยา  ศศิบุตร</v>
      </c>
      <c r="F44" s="26" t="str">
        <f>ฉบับนักเรียน!E44</f>
        <v>หญิง</v>
      </c>
      <c r="G44" s="24">
        <f>ฉบับผู้ปกครอง!AF44</f>
        <v>0</v>
      </c>
      <c r="H44" s="32" t="str">
        <f t="shared" si="0"/>
        <v>ปกติ</v>
      </c>
      <c r="I44" s="24">
        <f>ฉบับผู้ปกครอง!AI44</f>
        <v>0</v>
      </c>
      <c r="J44" s="32" t="str">
        <f t="shared" si="1"/>
        <v>ปกติ</v>
      </c>
      <c r="K44" s="24">
        <f>ฉบับผู้ปกครอง!AM44</f>
        <v>0</v>
      </c>
      <c r="L44" s="32" t="str">
        <f t="shared" si="2"/>
        <v>ปกติ</v>
      </c>
      <c r="M44" s="24">
        <f>ฉบับผู้ปกครอง!AQ44</f>
        <v>0</v>
      </c>
      <c r="N44" s="32" t="str">
        <f t="shared" si="3"/>
        <v>ปกติ</v>
      </c>
      <c r="O44" s="24">
        <f>ฉบับผู้ปกครอง!AS44</f>
        <v>0</v>
      </c>
      <c r="P44" s="32" t="str">
        <f t="shared" si="4"/>
        <v>ไม่มีจุดแข็ง</v>
      </c>
      <c r="Q44" s="24">
        <f t="shared" si="5"/>
        <v>0</v>
      </c>
      <c r="R44" s="24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5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5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5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5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5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5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5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5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5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5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5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5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5">
      <c r="A57" s="46"/>
      <c r="B57" s="46"/>
      <c r="C57" s="46"/>
      <c r="D57" s="51"/>
      <c r="E57" s="60" t="str">
        <f>equal2!E57</f>
        <v>นางสาวธิดาทิพย์ ภูนาโคก</v>
      </c>
      <c r="F57" s="46"/>
      <c r="G57" s="46"/>
      <c r="H57" s="46"/>
      <c r="I57" s="46"/>
      <c r="J57" s="46"/>
      <c r="K57" s="46"/>
      <c r="L57" s="46"/>
      <c r="M57" s="46"/>
      <c r="N57" s="95" t="str">
        <f>equal2!N57</f>
        <v>นายณัฐวุฒิ จิตดี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5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7" t="s">
        <v>63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0" workbookViewId="0">
      <selection activeCell="E57" sqref="E57"/>
    </sheetView>
  </sheetViews>
  <sheetFormatPr defaultColWidth="10.09765625" defaultRowHeight="15" customHeight="1" x14ac:dyDescent="0.5"/>
  <cols>
    <col min="1" max="1" width="6.19921875" style="52" customWidth="1"/>
    <col min="2" max="2" width="5.3984375" style="52" customWidth="1"/>
    <col min="3" max="3" width="5.09765625" style="52" customWidth="1"/>
    <col min="4" max="4" width="7.69921875" style="52" customWidth="1"/>
    <col min="5" max="5" width="27.69921875" style="52" customWidth="1"/>
    <col min="6" max="6" width="9.09765625" style="52" customWidth="1"/>
    <col min="7" max="7" width="4.5" style="52" hidden="1" customWidth="1"/>
    <col min="8" max="8" width="13.59765625" style="52" customWidth="1"/>
    <col min="9" max="9" width="4.3984375" style="52" hidden="1" customWidth="1"/>
    <col min="10" max="10" width="14.3984375" style="52" customWidth="1"/>
    <col min="11" max="11" width="4.3984375" style="52" hidden="1" customWidth="1"/>
    <col min="12" max="12" width="13.59765625" style="52" customWidth="1"/>
    <col min="13" max="13" width="4.3984375" style="52" hidden="1" customWidth="1"/>
    <col min="14" max="14" width="13.59765625" style="52" customWidth="1"/>
    <col min="15" max="15" width="4" style="52" hidden="1" customWidth="1"/>
    <col min="16" max="16" width="13.59765625" style="52" customWidth="1"/>
    <col min="17" max="18" width="4" style="52" hidden="1" customWidth="1"/>
    <col min="19" max="19" width="14.19921875" style="52" customWidth="1"/>
    <col min="20" max="31" width="9.09765625" style="52" customWidth="1"/>
    <col min="32" max="16384" width="10.09765625" style="52"/>
  </cols>
  <sheetData>
    <row r="1" spans="1:31" ht="18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5">
      <c r="A2" s="46"/>
      <c r="B2" s="98" t="s">
        <v>0</v>
      </c>
      <c r="C2" s="99"/>
      <c r="D2" s="99"/>
      <c r="E2" s="99"/>
      <c r="F2" s="100"/>
      <c r="G2" s="61"/>
      <c r="H2" s="108" t="s">
        <v>84</v>
      </c>
      <c r="I2" s="99"/>
      <c r="J2" s="99"/>
      <c r="K2" s="99"/>
      <c r="L2" s="99"/>
      <c r="M2" s="99"/>
      <c r="N2" s="99"/>
      <c r="O2" s="99"/>
      <c r="P2" s="99"/>
      <c r="Q2" s="99"/>
      <c r="R2" s="99"/>
      <c r="S2" s="100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5">
      <c r="A3" s="46"/>
      <c r="B3" s="98" t="str">
        <f>ฉบับนักเรียน!A3</f>
        <v>นางสาวธิดาทิพย์ ภูนาโคก  นายณัฐวุฒิ จิตดี</v>
      </c>
      <c r="C3" s="99"/>
      <c r="D3" s="99"/>
      <c r="E3" s="99"/>
      <c r="F3" s="100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55000000000000004">
      <c r="A5" s="57"/>
      <c r="B5" s="26" t="s">
        <v>66</v>
      </c>
      <c r="C5" s="50" t="str">
        <f>ฉบับครู!B5</f>
        <v>4/6</v>
      </c>
      <c r="D5" s="55">
        <f>ฉบับนักเรียน!C5</f>
        <v>44017</v>
      </c>
      <c r="E5" s="58" t="str">
        <f>ฉบับนักเรียน!D5</f>
        <v>นายเมธัส  พรหมดวง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4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4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IF(R5&lt;16,"ปกติ",IF(R5&lt;20,"เสี่ยง","มีปัญหา"))</f>
        <v>ปกติ</v>
      </c>
      <c r="T5" s="57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55000000000000004">
      <c r="A6" s="57"/>
      <c r="B6" s="26" t="s">
        <v>13</v>
      </c>
      <c r="C6" s="50" t="str">
        <f>ฉบับครู!B6</f>
        <v>4/6</v>
      </c>
      <c r="D6" s="55">
        <f>ฉบับนักเรียน!C6</f>
        <v>44084</v>
      </c>
      <c r="E6" s="58" t="str">
        <f>ฉบับนักเรียน!D6</f>
        <v>นายฐิติวัฒน์  พูนขำ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55000000000000004">
      <c r="A7" s="57"/>
      <c r="B7" s="26" t="s">
        <v>14</v>
      </c>
      <c r="C7" s="50" t="str">
        <f>ฉบับครู!B7</f>
        <v>4/6</v>
      </c>
      <c r="D7" s="55">
        <f>ฉบับนักเรียน!C7</f>
        <v>44085</v>
      </c>
      <c r="E7" s="58" t="str">
        <f>ฉบับนักเรียน!D7</f>
        <v>นายณัฎฐ์ธนัน  สุวรรณเมือง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55000000000000004">
      <c r="A8" s="57"/>
      <c r="B8" s="26" t="s">
        <v>15</v>
      </c>
      <c r="C8" s="50" t="str">
        <f>ฉบับครู!B8</f>
        <v>4/6</v>
      </c>
      <c r="D8" s="55">
        <f>ฉบับนักเรียน!C8</f>
        <v>44127</v>
      </c>
      <c r="E8" s="58" t="str">
        <f>ฉบับนักเรียน!D8</f>
        <v>นายจิรายุ  ตลาดธานี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55000000000000004">
      <c r="A9" s="57"/>
      <c r="B9" s="26" t="s">
        <v>16</v>
      </c>
      <c r="C9" s="50" t="str">
        <f>ฉบับครู!B9</f>
        <v>4/6</v>
      </c>
      <c r="D9" s="55">
        <f>ฉบับนักเรียน!C9</f>
        <v>44131</v>
      </c>
      <c r="E9" s="58" t="str">
        <f>ฉบับนักเรียน!D9</f>
        <v>นายแทนบุญ  สกุลชาติ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55000000000000004">
      <c r="A10" s="57"/>
      <c r="B10" s="26" t="s">
        <v>17</v>
      </c>
      <c r="C10" s="50" t="str">
        <f>ฉบับครู!B10</f>
        <v>4/6</v>
      </c>
      <c r="D10" s="55">
        <f>ฉบับนักเรียน!C10</f>
        <v>44137</v>
      </c>
      <c r="E10" s="58" t="str">
        <f>ฉบับนักเรียน!D10</f>
        <v>เด็กชายพีรพัฒน์  จันทร์สมัย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55000000000000004">
      <c r="A11" s="57"/>
      <c r="B11" s="26" t="s">
        <v>18</v>
      </c>
      <c r="C11" s="50" t="str">
        <f>ฉบับครู!B11</f>
        <v>4/6</v>
      </c>
      <c r="D11" s="55">
        <f>ฉบับนักเรียน!C11</f>
        <v>44139</v>
      </c>
      <c r="E11" s="58" t="str">
        <f>ฉบับนักเรียน!D11</f>
        <v>นายรุจิภาส  มาประดิษฐ์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55000000000000004">
      <c r="A12" s="57"/>
      <c r="B12" s="26" t="s">
        <v>19</v>
      </c>
      <c r="C12" s="50" t="str">
        <f>ฉบับครู!B12</f>
        <v>4/6</v>
      </c>
      <c r="D12" s="55">
        <f>ฉบับนักเรียน!C12</f>
        <v>44140</v>
      </c>
      <c r="E12" s="58" t="str">
        <f>ฉบับนักเรียน!D12</f>
        <v>นายศักดิ์ชัย  ภักดีบุตร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55000000000000004">
      <c r="A13" s="57"/>
      <c r="B13" s="26" t="s">
        <v>20</v>
      </c>
      <c r="C13" s="50" t="str">
        <f>ฉบับครู!B13</f>
        <v>4/6</v>
      </c>
      <c r="D13" s="55">
        <f>ฉบับนักเรียน!C13</f>
        <v>44176</v>
      </c>
      <c r="E13" s="58" t="str">
        <f>ฉบับนักเรียน!D13</f>
        <v>นายณฐรัช  วิริยะศรีสุนทร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55000000000000004">
      <c r="A14" s="57"/>
      <c r="B14" s="26" t="s">
        <v>21</v>
      </c>
      <c r="C14" s="50" t="str">
        <f>ฉบับครู!B14</f>
        <v>4/6</v>
      </c>
      <c r="D14" s="55">
        <f>ฉบับนักเรียน!C14</f>
        <v>44179</v>
      </c>
      <c r="E14" s="58" t="str">
        <f>ฉบับนักเรียน!D14</f>
        <v>นายพสิษฐ์  วงค์อารินทร์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55000000000000004">
      <c r="A15" s="57"/>
      <c r="B15" s="26" t="s">
        <v>22</v>
      </c>
      <c r="C15" s="50" t="str">
        <f>ฉบับครู!B15</f>
        <v>4/6</v>
      </c>
      <c r="D15" s="55">
        <f>ฉบับนักเรียน!C15</f>
        <v>44183</v>
      </c>
      <c r="E15" s="58" t="str">
        <f>ฉบับนักเรียน!D15</f>
        <v>นายภาคิน  ราชวงษ์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55000000000000004">
      <c r="A16" s="57"/>
      <c r="B16" s="26" t="s">
        <v>23</v>
      </c>
      <c r="C16" s="50" t="str">
        <f>ฉบับครู!B16</f>
        <v>4/6</v>
      </c>
      <c r="D16" s="55">
        <f>ฉบับนักเรียน!C16</f>
        <v>44220</v>
      </c>
      <c r="E16" s="58" t="str">
        <f>ฉบับนักเรียน!D16</f>
        <v>นายชัยพัฒน์  จิตตานุปกรณ์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55000000000000004">
      <c r="A17" s="57"/>
      <c r="B17" s="26" t="s">
        <v>24</v>
      </c>
      <c r="C17" s="50" t="str">
        <f>ฉบับครู!B17</f>
        <v>4/6</v>
      </c>
      <c r="D17" s="55">
        <f>ฉบับนักเรียน!C17</f>
        <v>44222</v>
      </c>
      <c r="E17" s="58" t="str">
        <f>ฉบับนักเรียน!D17</f>
        <v>นายชาคริส  สงเสน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55000000000000004">
      <c r="A18" s="57"/>
      <c r="B18" s="26" t="s">
        <v>25</v>
      </c>
      <c r="C18" s="50" t="str">
        <f>ฉบับครู!B18</f>
        <v>4/6</v>
      </c>
      <c r="D18" s="55">
        <f>ฉบับนักเรียน!C18</f>
        <v>44265</v>
      </c>
      <c r="E18" s="58" t="str">
        <f>ฉบับนักเรียน!D18</f>
        <v>นายทักษ์ดนัย  ช้างแก้ว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55000000000000004">
      <c r="A19" s="57"/>
      <c r="B19" s="26" t="s">
        <v>26</v>
      </c>
      <c r="C19" s="50" t="str">
        <f>ฉบับครู!B19</f>
        <v>4/6</v>
      </c>
      <c r="D19" s="55">
        <f>ฉบับนักเรียน!C19</f>
        <v>44308</v>
      </c>
      <c r="E19" s="58" t="str">
        <f>ฉบับนักเรียน!D19</f>
        <v>นายชนกันต์  แก้ววิมาน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55000000000000004">
      <c r="A20" s="57"/>
      <c r="B20" s="26" t="s">
        <v>27</v>
      </c>
      <c r="C20" s="50" t="str">
        <f>ฉบับครู!B20</f>
        <v>4/6</v>
      </c>
      <c r="D20" s="55">
        <f>ฉบับนักเรียน!C20</f>
        <v>44398</v>
      </c>
      <c r="E20" s="58" t="str">
        <f>ฉบับนักเรียน!D20</f>
        <v>นายจิรภัทร  ม้วนทอง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55000000000000004">
      <c r="A21" s="57"/>
      <c r="B21" s="26" t="s">
        <v>28</v>
      </c>
      <c r="C21" s="50" t="str">
        <f>ฉบับครู!B21</f>
        <v>4/6</v>
      </c>
      <c r="D21" s="55">
        <f>ฉบับนักเรียน!C21</f>
        <v>44449</v>
      </c>
      <c r="E21" s="58" t="str">
        <f>ฉบับนักเรียน!D21</f>
        <v>นายธีรนัย  พิทักษ์วศิน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55000000000000004">
      <c r="A22" s="57"/>
      <c r="B22" s="26" t="s">
        <v>29</v>
      </c>
      <c r="C22" s="50" t="str">
        <f>ฉบับครู!B22</f>
        <v>4/6</v>
      </c>
      <c r="D22" s="55">
        <f>ฉบับนักเรียน!C22</f>
        <v>44485</v>
      </c>
      <c r="E22" s="58" t="str">
        <f>ฉบับนักเรียน!D22</f>
        <v>นายกรรม์ภิรมย์  แตงเติมผล</v>
      </c>
      <c r="F22" s="32" t="str">
        <f>ฉบับนักเรียน!E22</f>
        <v>ชาย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55000000000000004">
      <c r="A23" s="57"/>
      <c r="B23" s="26" t="s">
        <v>30</v>
      </c>
      <c r="C23" s="50" t="str">
        <f>ฉบับครู!B23</f>
        <v>4/6</v>
      </c>
      <c r="D23" s="55">
        <f>ฉบับนักเรียน!C23</f>
        <v>44501</v>
      </c>
      <c r="E23" s="58" t="str">
        <f>ฉบับนักเรียน!D23</f>
        <v>นายศรัณยู  ทองมาเอง</v>
      </c>
      <c r="F23" s="32" t="str">
        <f>ฉบับนักเรียน!E23</f>
        <v>ชาย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55000000000000004">
      <c r="A24" s="57"/>
      <c r="B24" s="26" t="s">
        <v>31</v>
      </c>
      <c r="C24" s="50" t="str">
        <f>ฉบับครู!B24</f>
        <v>4/6</v>
      </c>
      <c r="D24" s="55">
        <f>ฉบับนักเรียน!C24</f>
        <v>44504</v>
      </c>
      <c r="E24" s="58" t="str">
        <f>ฉบับนักเรียน!D24</f>
        <v>นายสวิตต์  ลาซัยนี</v>
      </c>
      <c r="F24" s="32" t="str">
        <f>ฉบับนักเรียน!E24</f>
        <v>ชาย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55000000000000004">
      <c r="A25" s="57"/>
      <c r="B25" s="26" t="s">
        <v>32</v>
      </c>
      <c r="C25" s="50" t="str">
        <f>ฉบับครู!B25</f>
        <v>4/6</v>
      </c>
      <c r="D25" s="55">
        <f>ฉบับนักเรียน!C25</f>
        <v>44507</v>
      </c>
      <c r="E25" s="58" t="str">
        <f>ฉบับนักเรียน!D25</f>
        <v>นายอภิรักษ์  ปัสสาวะเน</v>
      </c>
      <c r="F25" s="32" t="str">
        <f>ฉบับนักเรียน!E25</f>
        <v>ชาย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55000000000000004">
      <c r="A26" s="57"/>
      <c r="B26" s="26" t="s">
        <v>33</v>
      </c>
      <c r="C26" s="50" t="str">
        <f>ฉบับครู!B26</f>
        <v>4/6</v>
      </c>
      <c r="D26" s="55">
        <f>ฉบับนักเรียน!C26</f>
        <v>44539</v>
      </c>
      <c r="E26" s="58" t="str">
        <f>ฉบับนักเรียน!D26</f>
        <v>นายพีรธัช  วังศรี</v>
      </c>
      <c r="F26" s="32" t="str">
        <f>ฉบับนักเรียน!E26</f>
        <v>ชาย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5000000000000004">
      <c r="A27" s="57"/>
      <c r="B27" s="26" t="s">
        <v>34</v>
      </c>
      <c r="C27" s="50" t="str">
        <f>ฉบับครู!B27</f>
        <v>4/6</v>
      </c>
      <c r="D27" s="55">
        <f>ฉบับนักเรียน!C27</f>
        <v>46221</v>
      </c>
      <c r="E27" s="58" t="str">
        <f>ฉบับนักเรียน!D27</f>
        <v>นายกิตติพงค์  แสงสุวรรณ์</v>
      </c>
      <c r="F27" s="32" t="str">
        <f>ฉบับนักเรียน!E27</f>
        <v>ชาย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4/6</v>
      </c>
      <c r="D28" s="55">
        <f>ฉบับนักเรียน!C28</f>
        <v>46222</v>
      </c>
      <c r="E28" s="58" t="str">
        <f>ฉบับนักเรียน!D28</f>
        <v>นายสิปปกร  หุ่นพยนต์</v>
      </c>
      <c r="F28" s="32" t="str">
        <f>ฉบับนักเรียน!E28</f>
        <v>ชาย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5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4/6</v>
      </c>
      <c r="D29" s="55">
        <f>ฉบับนักเรียน!C29</f>
        <v>44022</v>
      </c>
      <c r="E29" s="58" t="str">
        <f>ฉบับนักเรียน!D29</f>
        <v>เด็กหญิงกมลชนก  กีรติสันติ</v>
      </c>
      <c r="F29" s="32" t="str">
        <f>ฉบับนักเรียน!E29</f>
        <v>หญิง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4/6</v>
      </c>
      <c r="D30" s="55">
        <f>ฉบับนักเรียน!C30</f>
        <v>44105</v>
      </c>
      <c r="E30" s="58" t="str">
        <f>ฉบับนักเรียน!D30</f>
        <v>นางสาวณัฐฎา  กัณหา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4/6</v>
      </c>
      <c r="D31" s="55">
        <f>ฉบับนักเรียน!C31</f>
        <v>44110</v>
      </c>
      <c r="E31" s="58" t="str">
        <f>ฉบับนักเรียน!D31</f>
        <v>นางสาวสุนิตา  เรียงปาน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4/6</v>
      </c>
      <c r="D32" s="55">
        <f>ฉบับนักเรียน!C32</f>
        <v>44112</v>
      </c>
      <c r="E32" s="58" t="str">
        <f>ฉบับนักเรียน!D32</f>
        <v>นางสาวแพรทราย  สว่างทรวง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4/6</v>
      </c>
      <c r="D33" s="55">
        <f>ฉบับนักเรียน!C33</f>
        <v>44164</v>
      </c>
      <c r="E33" s="58" t="str">
        <f>ฉบับนักเรียน!D33</f>
        <v>นางสาวศิริยานันท์  ระยับศรี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4/6</v>
      </c>
      <c r="D34" s="55">
        <f>ฉบับนักเรียน!C34</f>
        <v>44244</v>
      </c>
      <c r="E34" s="58" t="str">
        <f>ฉบับนักเรียน!D34</f>
        <v>นางสาวแพรวปวีณ์  เมืองราช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4/6</v>
      </c>
      <c r="D35" s="55">
        <f>ฉบับนักเรียน!C35</f>
        <v>44248</v>
      </c>
      <c r="E35" s="58" t="str">
        <f>ฉบับนักเรียน!D35</f>
        <v>นางสาวมัณฑิตา  พวงมาลัย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4/6</v>
      </c>
      <c r="D36" s="55">
        <f>ฉบับนักเรียน!C36</f>
        <v>44282</v>
      </c>
      <c r="E36" s="58" t="str">
        <f>ฉบับนักเรียน!D36</f>
        <v>นางสาวจิรัฐิติกาล  หมุ่ยมาต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4/6</v>
      </c>
      <c r="D37" s="55">
        <f>ฉบับนักเรียน!C37</f>
        <v>44416</v>
      </c>
      <c r="E37" s="58" t="str">
        <f>ฉบับนักเรียน!D37</f>
        <v>นางสาวกัญญารัตน์  นิจสุข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4/6</v>
      </c>
      <c r="D38" s="55">
        <f>ฉบับนักเรียน!C38</f>
        <v>44481</v>
      </c>
      <c r="E38" s="58" t="str">
        <f>ฉบับนักเรียน!D38</f>
        <v>นางสาวศศิญดา  เปรมปรี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4/6</v>
      </c>
      <c r="D39" s="55">
        <f>ฉบับนักเรียน!C39</f>
        <v>46214</v>
      </c>
      <c r="E39" s="58" t="str">
        <f>ฉบับนักเรียน!D39</f>
        <v>นางสาวพรไพลิน  เนตรวงษ์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4/6</v>
      </c>
      <c r="D40" s="55">
        <f>ฉบับนักเรียน!C40</f>
        <v>46223</v>
      </c>
      <c r="E40" s="58" t="str">
        <f>ฉบับนักเรียน!D40</f>
        <v>นางสาวกัญญาพัชร์  ปรีญานนท์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5">
      <c r="A41" s="46"/>
      <c r="B41" s="26" t="s">
        <v>48</v>
      </c>
      <c r="C41" s="50" t="str">
        <f>ฉบับครู!B41</f>
        <v>4/6</v>
      </c>
      <c r="D41" s="55">
        <f>ฉบับนักเรียน!C41</f>
        <v>46224</v>
      </c>
      <c r="E41" s="58" t="str">
        <f>ฉบับนักเรียน!D41</f>
        <v>นางสาวณัฐกานต์  ขยันงาน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5">
      <c r="A42" s="46"/>
      <c r="B42" s="26" t="s">
        <v>49</v>
      </c>
      <c r="C42" s="50" t="str">
        <f>ฉบับครู!B42</f>
        <v>4/6</v>
      </c>
      <c r="D42" s="55">
        <f>ฉบับนักเรียน!C42</f>
        <v>46225</v>
      </c>
      <c r="E42" s="58" t="str">
        <f>ฉบับนักเรียน!D42</f>
        <v>นางสาวแพรวา  ศรีขาวผ่อง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5">
      <c r="A43" s="46"/>
      <c r="B43" s="26" t="s">
        <v>50</v>
      </c>
      <c r="C43" s="50" t="str">
        <f>ฉบับครู!B43</f>
        <v>4/6</v>
      </c>
      <c r="D43" s="55">
        <f>ฉบับนักเรียน!C43</f>
        <v>46226</v>
      </c>
      <c r="E43" s="58" t="str">
        <f>ฉบับนักเรียน!D43</f>
        <v>นางสาวหนิง  -</v>
      </c>
      <c r="F43" s="32" t="str">
        <f>ฉบับนักเรียน!E43</f>
        <v>หญิง</v>
      </c>
      <c r="G43" s="32">
        <f>ฉบับนักเรียน!AF43</f>
        <v>0</v>
      </c>
      <c r="H43" s="32" t="str">
        <f t="shared" si="0"/>
        <v>ปกติ</v>
      </c>
      <c r="I43" s="32">
        <f>ฉบับนักเรียน!AI43</f>
        <v>0</v>
      </c>
      <c r="J43" s="32" t="str">
        <f t="shared" si="1"/>
        <v>ปกติ</v>
      </c>
      <c r="K43" s="32">
        <f>ฉบับนักเรียน!AM43</f>
        <v>0</v>
      </c>
      <c r="L43" s="32" t="str">
        <f t="shared" si="2"/>
        <v>ปกติ</v>
      </c>
      <c r="M43" s="32">
        <f>ฉบับนักเรียน!AQ43</f>
        <v>0</v>
      </c>
      <c r="N43" s="32" t="str">
        <f t="shared" si="3"/>
        <v>ปกติ</v>
      </c>
      <c r="O43" s="32">
        <f>ฉบับนักเรียน!AS43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5">
      <c r="A44" s="46"/>
      <c r="B44" s="26" t="s">
        <v>51</v>
      </c>
      <c r="C44" s="50" t="str">
        <f>ฉบับครู!B44</f>
        <v>4/6</v>
      </c>
      <c r="D44" s="55">
        <f>ฉบับนักเรียน!C44</f>
        <v>46227</v>
      </c>
      <c r="E44" s="58" t="str">
        <f>ฉบับนักเรียน!D44</f>
        <v>นางสาวอัถยา  ศศิบุตร</v>
      </c>
      <c r="F44" s="32" t="str">
        <f>ฉบับนักเรียน!E44</f>
        <v>หญิง</v>
      </c>
      <c r="G44" s="32">
        <f>ฉบับนักเรียน!AF44</f>
        <v>0</v>
      </c>
      <c r="H44" s="32" t="str">
        <f t="shared" si="0"/>
        <v>ปกติ</v>
      </c>
      <c r="I44" s="32">
        <f>ฉบับนักเรียน!AI44</f>
        <v>0</v>
      </c>
      <c r="J44" s="32" t="str">
        <f t="shared" si="1"/>
        <v>ปกติ</v>
      </c>
      <c r="K44" s="32">
        <f>ฉบับนักเรียน!AM44</f>
        <v>0</v>
      </c>
      <c r="L44" s="32" t="str">
        <f t="shared" si="2"/>
        <v>ปกติ</v>
      </c>
      <c r="M44" s="32">
        <f>ฉบับนักเรียน!AQ44</f>
        <v>0</v>
      </c>
      <c r="N44" s="32" t="str">
        <f t="shared" si="3"/>
        <v>ปกติ</v>
      </c>
      <c r="O44" s="32">
        <f>ฉบับนักเรียน!AS44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5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5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5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5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5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5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5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5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5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5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5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5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5">
      <c r="A57" s="46"/>
      <c r="B57" s="46"/>
      <c r="C57" s="46"/>
      <c r="D57" s="51"/>
      <c r="E57" s="60" t="str">
        <f>equal3!E57</f>
        <v>นางสาวธิดาทิพย์ ภูนาโคก</v>
      </c>
      <c r="F57" s="46"/>
      <c r="G57" s="46"/>
      <c r="H57" s="46"/>
      <c r="I57" s="46"/>
      <c r="J57" s="46"/>
      <c r="K57" s="46"/>
      <c r="L57" s="46"/>
      <c r="M57" s="46"/>
      <c r="N57" s="95" t="str">
        <f>equal3!N57</f>
        <v>นายณัฐวุฒิ จิตดี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5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7" t="s">
        <v>63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34" zoomScale="80" zoomScaleNormal="80" workbookViewId="0">
      <selection activeCell="E43" sqref="E43"/>
    </sheetView>
  </sheetViews>
  <sheetFormatPr defaultColWidth="10.09765625" defaultRowHeight="15" customHeight="1" x14ac:dyDescent="0.5"/>
  <cols>
    <col min="1" max="1" width="4.8984375" style="52" customWidth="1"/>
    <col min="2" max="2" width="5.3984375" style="52" customWidth="1"/>
    <col min="3" max="3" width="5.09765625" style="52" customWidth="1"/>
    <col min="4" max="4" width="7.69921875" style="52" customWidth="1"/>
    <col min="5" max="5" width="27.69921875" style="52" customWidth="1"/>
    <col min="6" max="6" width="9.09765625" style="52" customWidth="1"/>
    <col min="7" max="7" width="2" style="52" hidden="1" customWidth="1"/>
    <col min="8" max="8" width="13.59765625" style="52" customWidth="1"/>
    <col min="9" max="9" width="4.3984375" style="52" customWidth="1"/>
    <col min="10" max="10" width="14.3984375" style="52" customWidth="1"/>
    <col min="11" max="11" width="4.3984375" style="52" customWidth="1"/>
    <col min="12" max="12" width="13.59765625" style="52" customWidth="1"/>
    <col min="13" max="13" width="2.3984375" style="52" customWidth="1"/>
    <col min="14" max="14" width="13.59765625" style="52" customWidth="1"/>
    <col min="15" max="15" width="4.3984375" style="52" customWidth="1"/>
    <col min="16" max="16" width="13.59765625" style="52" customWidth="1"/>
    <col min="17" max="17" width="3" style="52" hidden="1" customWidth="1"/>
    <col min="18" max="18" width="4" style="52" customWidth="1"/>
    <col min="19" max="19" width="14.19921875" style="52" customWidth="1"/>
    <col min="20" max="31" width="9.09765625" style="52" customWidth="1"/>
    <col min="32" max="16384" width="10.09765625" style="52"/>
  </cols>
  <sheetData>
    <row r="1" spans="1:31" ht="19.5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5">
      <c r="A2" s="46"/>
      <c r="B2" s="98" t="s">
        <v>0</v>
      </c>
      <c r="C2" s="99"/>
      <c r="D2" s="99"/>
      <c r="E2" s="99"/>
      <c r="F2" s="100"/>
      <c r="G2" s="63"/>
      <c r="H2" s="108" t="s">
        <v>85</v>
      </c>
      <c r="I2" s="99"/>
      <c r="J2" s="99"/>
      <c r="K2" s="99"/>
      <c r="L2" s="99"/>
      <c r="M2" s="99"/>
      <c r="N2" s="99"/>
      <c r="O2" s="99"/>
      <c r="P2" s="99"/>
      <c r="Q2" s="99"/>
      <c r="R2" s="99"/>
      <c r="S2" s="100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5">
      <c r="A3" s="46"/>
      <c r="B3" s="98" t="str">
        <f>ฉบับนักเรียน!A3</f>
        <v>นางสาวธิดาทิพย์ ภูนาโคก  นายณัฐวุฒิ จิตดี</v>
      </c>
      <c r="C3" s="99"/>
      <c r="D3" s="99"/>
      <c r="E3" s="99"/>
      <c r="F3" s="100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55000000000000004">
      <c r="A5" s="57"/>
      <c r="B5" s="26" t="s">
        <v>66</v>
      </c>
      <c r="C5" s="50" t="str">
        <f>ฉบับครู!B5</f>
        <v>4/6</v>
      </c>
      <c r="D5" s="55">
        <f>ฉบับนักเรียน!C5</f>
        <v>44017</v>
      </c>
      <c r="E5" s="58" t="str">
        <f>ฉบับนักเรียน!D5</f>
        <v>นายเมธัส  พรหมดวง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4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9.5" customHeight="1" x14ac:dyDescent="0.55000000000000004">
      <c r="A6" s="57"/>
      <c r="B6" s="26" t="s">
        <v>13</v>
      </c>
      <c r="C6" s="50" t="str">
        <f>ฉบับครู!B6</f>
        <v>4/6</v>
      </c>
      <c r="D6" s="55">
        <f>ฉบับนักเรียน!C6</f>
        <v>44084</v>
      </c>
      <c r="E6" s="58" t="str">
        <f>ฉบับนักเรียน!D6</f>
        <v>นายฐิติวัฒน์  พูนขำ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9.5" customHeight="1" x14ac:dyDescent="0.55000000000000004">
      <c r="A7" s="57"/>
      <c r="B7" s="26" t="s">
        <v>14</v>
      </c>
      <c r="C7" s="50" t="str">
        <f>ฉบับครู!B7</f>
        <v>4/6</v>
      </c>
      <c r="D7" s="55">
        <f>ฉบับนักเรียน!C7</f>
        <v>44085</v>
      </c>
      <c r="E7" s="58" t="str">
        <f>ฉบับนักเรียน!D7</f>
        <v>นายณัฎฐ์ธนัน  สุวรรณเมือง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9.5" customHeight="1" x14ac:dyDescent="0.55000000000000004">
      <c r="A8" s="57"/>
      <c r="B8" s="26" t="s">
        <v>15</v>
      </c>
      <c r="C8" s="50" t="str">
        <f>ฉบับครู!B8</f>
        <v>4/6</v>
      </c>
      <c r="D8" s="55">
        <f>ฉบับนักเรียน!C8</f>
        <v>44127</v>
      </c>
      <c r="E8" s="58" t="str">
        <f>ฉบับนักเรียน!D8</f>
        <v>นายจิรายุ  ตลาดธานี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9.5" customHeight="1" x14ac:dyDescent="0.55000000000000004">
      <c r="A9" s="57"/>
      <c r="B9" s="26" t="s">
        <v>16</v>
      </c>
      <c r="C9" s="50" t="str">
        <f>ฉบับครู!B9</f>
        <v>4/6</v>
      </c>
      <c r="D9" s="55">
        <f>ฉบับนักเรียน!C9</f>
        <v>44131</v>
      </c>
      <c r="E9" s="58" t="str">
        <f>ฉบับนักเรียน!D9</f>
        <v>นายแทนบุญ  สกุลชาติ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9.5" customHeight="1" x14ac:dyDescent="0.55000000000000004">
      <c r="A10" s="57"/>
      <c r="B10" s="26" t="s">
        <v>17</v>
      </c>
      <c r="C10" s="50" t="str">
        <f>ฉบับครู!B10</f>
        <v>4/6</v>
      </c>
      <c r="D10" s="55">
        <f>ฉบับนักเรียน!C10</f>
        <v>44137</v>
      </c>
      <c r="E10" s="58" t="str">
        <f>ฉบับนักเรียน!D10</f>
        <v>เด็กชายพีรพัฒน์  จันทร์สมัย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9.5" customHeight="1" x14ac:dyDescent="0.55000000000000004">
      <c r="A11" s="57"/>
      <c r="B11" s="26" t="s">
        <v>18</v>
      </c>
      <c r="C11" s="50" t="str">
        <f>ฉบับครู!B11</f>
        <v>4/6</v>
      </c>
      <c r="D11" s="55">
        <f>ฉบับนักเรียน!C11</f>
        <v>44139</v>
      </c>
      <c r="E11" s="58" t="str">
        <f>ฉบับนักเรียน!D11</f>
        <v>นายรุจิภาส  มาประดิษฐ์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9.5" customHeight="1" x14ac:dyDescent="0.55000000000000004">
      <c r="A12" s="57"/>
      <c r="B12" s="26" t="s">
        <v>19</v>
      </c>
      <c r="C12" s="50" t="str">
        <f>ฉบับครู!B12</f>
        <v>4/6</v>
      </c>
      <c r="D12" s="55">
        <f>ฉบับนักเรียน!C12</f>
        <v>44140</v>
      </c>
      <c r="E12" s="58" t="str">
        <f>ฉบับนักเรียน!D12</f>
        <v>นายศักดิ์ชัย  ภักดีบุตร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9.5" customHeight="1" x14ac:dyDescent="0.55000000000000004">
      <c r="A13" s="57"/>
      <c r="B13" s="26" t="s">
        <v>20</v>
      </c>
      <c r="C13" s="50" t="str">
        <f>ฉบับครู!B13</f>
        <v>4/6</v>
      </c>
      <c r="D13" s="55">
        <f>ฉบับนักเรียน!C13</f>
        <v>44176</v>
      </c>
      <c r="E13" s="58" t="str">
        <f>ฉบับนักเรียน!D13</f>
        <v>นายณฐรัช  วิริยะศรีสุนทร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9.5" customHeight="1" x14ac:dyDescent="0.55000000000000004">
      <c r="A14" s="57"/>
      <c r="B14" s="26" t="s">
        <v>21</v>
      </c>
      <c r="C14" s="50" t="str">
        <f>ฉบับครู!B14</f>
        <v>4/6</v>
      </c>
      <c r="D14" s="55">
        <f>ฉบับนักเรียน!C14</f>
        <v>44179</v>
      </c>
      <c r="E14" s="58" t="str">
        <f>ฉบับนักเรียน!D14</f>
        <v>นายพสิษฐ์  วงค์อารินทร์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9.5" customHeight="1" x14ac:dyDescent="0.55000000000000004">
      <c r="A15" s="57"/>
      <c r="B15" s="26" t="s">
        <v>22</v>
      </c>
      <c r="C15" s="50" t="str">
        <f>ฉบับครู!B15</f>
        <v>4/6</v>
      </c>
      <c r="D15" s="55">
        <f>ฉบับนักเรียน!C15</f>
        <v>44183</v>
      </c>
      <c r="E15" s="58" t="str">
        <f>ฉบับนักเรียน!D15</f>
        <v>นายภาคิน  ราชวงษ์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9.5" customHeight="1" x14ac:dyDescent="0.55000000000000004">
      <c r="A16" s="57"/>
      <c r="B16" s="26" t="s">
        <v>23</v>
      </c>
      <c r="C16" s="50" t="str">
        <f>ฉบับครู!B16</f>
        <v>4/6</v>
      </c>
      <c r="D16" s="55">
        <f>ฉบับนักเรียน!C16</f>
        <v>44220</v>
      </c>
      <c r="E16" s="58" t="str">
        <f>ฉบับนักเรียน!D16</f>
        <v>นายชัยพัฒน์  จิตตานุปกรณ์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9.5" customHeight="1" x14ac:dyDescent="0.55000000000000004">
      <c r="A17" s="57"/>
      <c r="B17" s="26" t="s">
        <v>24</v>
      </c>
      <c r="C17" s="50" t="str">
        <f>ฉบับครู!B17</f>
        <v>4/6</v>
      </c>
      <c r="D17" s="55">
        <f>ฉบับนักเรียน!C17</f>
        <v>44222</v>
      </c>
      <c r="E17" s="58" t="str">
        <f>ฉบับนักเรียน!D17</f>
        <v>นายชาคริส  สงเสน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9.5" customHeight="1" x14ac:dyDescent="0.55000000000000004">
      <c r="A18" s="57"/>
      <c r="B18" s="26" t="s">
        <v>25</v>
      </c>
      <c r="C18" s="50" t="str">
        <f>ฉบับครู!B18</f>
        <v>4/6</v>
      </c>
      <c r="D18" s="55">
        <f>ฉบับนักเรียน!C18</f>
        <v>44265</v>
      </c>
      <c r="E18" s="58" t="str">
        <f>ฉบับนักเรียน!D18</f>
        <v>นายทักษ์ดนัย  ช้างแก้ว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9.5" customHeight="1" x14ac:dyDescent="0.55000000000000004">
      <c r="A19" s="57"/>
      <c r="B19" s="26" t="s">
        <v>26</v>
      </c>
      <c r="C19" s="50" t="str">
        <f>ฉบับครู!B19</f>
        <v>4/6</v>
      </c>
      <c r="D19" s="55">
        <f>ฉบับนักเรียน!C19</f>
        <v>44308</v>
      </c>
      <c r="E19" s="58" t="str">
        <f>ฉบับนักเรียน!D19</f>
        <v>นายชนกันต์  แก้ววิมาน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9.5" customHeight="1" x14ac:dyDescent="0.55000000000000004">
      <c r="A20" s="57"/>
      <c r="B20" s="26" t="s">
        <v>27</v>
      </c>
      <c r="C20" s="50" t="str">
        <f>ฉบับครู!B20</f>
        <v>4/6</v>
      </c>
      <c r="D20" s="55">
        <f>ฉบับนักเรียน!C20</f>
        <v>44398</v>
      </c>
      <c r="E20" s="58" t="str">
        <f>ฉบับนักเรียน!D20</f>
        <v>นายจิรภัทร  ม้วนทอง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9.5" customHeight="1" x14ac:dyDescent="0.55000000000000004">
      <c r="A21" s="57"/>
      <c r="B21" s="26" t="s">
        <v>28</v>
      </c>
      <c r="C21" s="50" t="str">
        <f>ฉบับครู!B21</f>
        <v>4/6</v>
      </c>
      <c r="D21" s="55">
        <f>ฉบับนักเรียน!C21</f>
        <v>44449</v>
      </c>
      <c r="E21" s="58" t="str">
        <f>ฉบับนักเรียน!D21</f>
        <v>นายธีรนัย  พิทักษ์วศิน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9.5" customHeight="1" x14ac:dyDescent="0.55000000000000004">
      <c r="A22" s="57"/>
      <c r="B22" s="26" t="s">
        <v>29</v>
      </c>
      <c r="C22" s="50" t="str">
        <f>ฉบับครู!B22</f>
        <v>4/6</v>
      </c>
      <c r="D22" s="55">
        <f>ฉบับนักเรียน!C22</f>
        <v>44485</v>
      </c>
      <c r="E22" s="58" t="str">
        <f>ฉบับนักเรียน!D22</f>
        <v>นายกรรม์ภิรมย์  แตงเติมผล</v>
      </c>
      <c r="F22" s="32" t="str">
        <f>ฉบับนักเรียน!E22</f>
        <v>ชาย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9.5" customHeight="1" x14ac:dyDescent="0.55000000000000004">
      <c r="A23" s="57"/>
      <c r="B23" s="26" t="s">
        <v>30</v>
      </c>
      <c r="C23" s="50" t="str">
        <f>ฉบับครู!B23</f>
        <v>4/6</v>
      </c>
      <c r="D23" s="55">
        <f>ฉบับนักเรียน!C23</f>
        <v>44501</v>
      </c>
      <c r="E23" s="58" t="str">
        <f>ฉบับนักเรียน!D23</f>
        <v>นายศรัณยู  ทองมาเอง</v>
      </c>
      <c r="F23" s="32" t="str">
        <f>ฉบับนักเรียน!E23</f>
        <v>ชาย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55000000000000004">
      <c r="A24" s="57"/>
      <c r="B24" s="26" t="s">
        <v>31</v>
      </c>
      <c r="C24" s="50" t="str">
        <f>ฉบับครู!B24</f>
        <v>4/6</v>
      </c>
      <c r="D24" s="55">
        <f>ฉบับนักเรียน!C24</f>
        <v>44504</v>
      </c>
      <c r="E24" s="58" t="str">
        <f>ฉบับนักเรียน!D24</f>
        <v>นายสวิตต์  ลาซัยนี</v>
      </c>
      <c r="F24" s="32" t="str">
        <f>ฉบับนักเรียน!E24</f>
        <v>ชาย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55000000000000004">
      <c r="A25" s="57"/>
      <c r="B25" s="26" t="s">
        <v>32</v>
      </c>
      <c r="C25" s="50" t="str">
        <f>ฉบับครู!B25</f>
        <v>4/6</v>
      </c>
      <c r="D25" s="55">
        <f>ฉบับนักเรียน!C25</f>
        <v>44507</v>
      </c>
      <c r="E25" s="58" t="str">
        <f>ฉบับนักเรียน!D25</f>
        <v>นายอภิรักษ์  ปัสสาวะเน</v>
      </c>
      <c r="F25" s="32" t="str">
        <f>ฉบับนักเรียน!E25</f>
        <v>ชาย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55000000000000004">
      <c r="A26" s="57"/>
      <c r="B26" s="26" t="s">
        <v>33</v>
      </c>
      <c r="C26" s="50" t="str">
        <f>ฉบับครู!B26</f>
        <v>4/6</v>
      </c>
      <c r="D26" s="55">
        <f>ฉบับนักเรียน!C26</f>
        <v>44539</v>
      </c>
      <c r="E26" s="58" t="str">
        <f>ฉบับนักเรียน!D26</f>
        <v>นายพีรธัช  วังศรี</v>
      </c>
      <c r="F26" s="32" t="str">
        <f>ฉบับนักเรียน!E26</f>
        <v>ชาย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8" customHeight="1" x14ac:dyDescent="0.55000000000000004">
      <c r="A27" s="57"/>
      <c r="B27" s="26" t="s">
        <v>34</v>
      </c>
      <c r="C27" s="50" t="str">
        <f>ฉบับครู!B27</f>
        <v>4/6</v>
      </c>
      <c r="D27" s="55">
        <f>ฉบับนักเรียน!C27</f>
        <v>46221</v>
      </c>
      <c r="E27" s="58" t="str">
        <f>ฉบับนักเรียน!D27</f>
        <v>นายกิตติพงค์  แสงสุวรรณ์</v>
      </c>
      <c r="F27" s="32" t="str">
        <f>ฉบับนักเรียน!E27</f>
        <v>ชาย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8" customHeight="1" x14ac:dyDescent="0.5">
      <c r="A28" s="46"/>
      <c r="B28" s="26" t="s">
        <v>35</v>
      </c>
      <c r="C28" s="50" t="str">
        <f>ฉบับครู!B28</f>
        <v>4/6</v>
      </c>
      <c r="D28" s="55">
        <f>ฉบับนักเรียน!C28</f>
        <v>46222</v>
      </c>
      <c r="E28" s="58" t="str">
        <f>ฉบับนักเรียน!D28</f>
        <v>นายสิปปกร  หุ่นพยนต์</v>
      </c>
      <c r="F28" s="32" t="str">
        <f>ฉบับนักเรียน!E28</f>
        <v>ชาย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4/6</v>
      </c>
      <c r="D29" s="55">
        <f>ฉบับนักเรียน!C29</f>
        <v>44022</v>
      </c>
      <c r="E29" s="58" t="str">
        <f>ฉบับนักเรียน!D29</f>
        <v>เด็กหญิงกมลชนก  กีรติสันติ</v>
      </c>
      <c r="F29" s="32" t="str">
        <f>ฉบับนักเรียน!E29</f>
        <v>หญิง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4/6</v>
      </c>
      <c r="D30" s="55">
        <f>ฉบับนักเรียน!C30</f>
        <v>44105</v>
      </c>
      <c r="E30" s="58" t="str">
        <f>ฉบับนักเรียน!D30</f>
        <v>นางสาวณัฐฎา  กัณหา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4/6</v>
      </c>
      <c r="D31" s="55">
        <f>ฉบับนักเรียน!C31</f>
        <v>44110</v>
      </c>
      <c r="E31" s="58" t="str">
        <f>ฉบับนักเรียน!D31</f>
        <v>นางสาวสุนิตา  เรียงปาน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4/6</v>
      </c>
      <c r="D32" s="55">
        <f>ฉบับนักเรียน!C32</f>
        <v>44112</v>
      </c>
      <c r="E32" s="58" t="str">
        <f>ฉบับนักเรียน!D32</f>
        <v>นางสาวแพรทราย  สว่างทรวง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4/6</v>
      </c>
      <c r="D33" s="55">
        <f>ฉบับนักเรียน!C33</f>
        <v>44164</v>
      </c>
      <c r="E33" s="58" t="str">
        <f>ฉบับนักเรียน!D33</f>
        <v>นางสาวศิริยานันท์  ระยับศรี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4/6</v>
      </c>
      <c r="D34" s="55">
        <f>ฉบับนักเรียน!C34</f>
        <v>44244</v>
      </c>
      <c r="E34" s="58" t="str">
        <f>ฉบับนักเรียน!D34</f>
        <v>นางสาวแพรวปวีณ์  เมืองราช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4/6</v>
      </c>
      <c r="D35" s="55">
        <f>ฉบับนักเรียน!C35</f>
        <v>44248</v>
      </c>
      <c r="E35" s="58" t="str">
        <f>ฉบับนักเรียน!D35</f>
        <v>นางสาวมัณฑิตา  พวงมาลัย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4/6</v>
      </c>
      <c r="D36" s="55">
        <f>ฉบับนักเรียน!C36</f>
        <v>44282</v>
      </c>
      <c r="E36" s="58" t="str">
        <f>ฉบับนักเรียน!D36</f>
        <v>นางสาวจิรัฐิติกาล  หมุ่ยมาต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4/6</v>
      </c>
      <c r="D37" s="55">
        <f>ฉบับนักเรียน!C37</f>
        <v>44416</v>
      </c>
      <c r="E37" s="58" t="str">
        <f>ฉบับนักเรียน!D37</f>
        <v>นางสาวกัญญารัตน์  นิจสุข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4/6</v>
      </c>
      <c r="D38" s="55">
        <f>ฉบับนักเรียน!C38</f>
        <v>44481</v>
      </c>
      <c r="E38" s="58" t="str">
        <f>ฉบับนักเรียน!D38</f>
        <v>นางสาวศศิญดา  เปรมปรี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4/6</v>
      </c>
      <c r="D39" s="55">
        <f>ฉบับนักเรียน!C39</f>
        <v>46214</v>
      </c>
      <c r="E39" s="58" t="str">
        <f>ฉบับนักเรียน!D39</f>
        <v>นางสาวพรไพลิน  เนตรวงษ์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4/6</v>
      </c>
      <c r="D40" s="55">
        <f>ฉบับนักเรียน!C40</f>
        <v>46223</v>
      </c>
      <c r="E40" s="58" t="str">
        <f>ฉบับนักเรียน!D40</f>
        <v>นางสาวกัญญาพัชร์  ปรีญานนท์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5">
      <c r="A41" s="46"/>
      <c r="B41" s="26" t="s">
        <v>48</v>
      </c>
      <c r="C41" s="50" t="str">
        <f>ฉบับครู!B41</f>
        <v>4/6</v>
      </c>
      <c r="D41" s="55">
        <f>ฉบับนักเรียน!C41</f>
        <v>46224</v>
      </c>
      <c r="E41" s="58" t="str">
        <f>ฉบับนักเรียน!D41</f>
        <v>นางสาวณัฐกานต์  ขยันงาน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5">
      <c r="A42" s="46"/>
      <c r="B42" s="26" t="s">
        <v>49</v>
      </c>
      <c r="C42" s="50" t="str">
        <f>ฉบับครู!B42</f>
        <v>4/6</v>
      </c>
      <c r="D42" s="55">
        <f>ฉบับนักเรียน!C42</f>
        <v>46225</v>
      </c>
      <c r="E42" s="58" t="str">
        <f>ฉบับนักเรียน!D42</f>
        <v>นางสาวแพรวา  ศรีขาวผ่อง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5">
      <c r="A43" s="46"/>
      <c r="B43" s="26" t="s">
        <v>50</v>
      </c>
      <c r="C43" s="50" t="str">
        <f>ฉบับครู!B43</f>
        <v>4/6</v>
      </c>
      <c r="D43" s="55">
        <f>ฉบับนักเรียน!C43</f>
        <v>46226</v>
      </c>
      <c r="E43" s="58" t="str">
        <f>ฉบับนักเรียน!D43</f>
        <v>นางสาวหนิง  -</v>
      </c>
      <c r="F43" s="32" t="str">
        <f>ฉบับนักเรียน!E43</f>
        <v>หญิง</v>
      </c>
      <c r="G43" s="32">
        <f>ฉบับครู!AF43</f>
        <v>0</v>
      </c>
      <c r="H43" s="32" t="str">
        <f t="shared" si="0"/>
        <v>ปกติ</v>
      </c>
      <c r="I43" s="32">
        <f>ฉบับครู!AI43</f>
        <v>0</v>
      </c>
      <c r="J43" s="32" t="str">
        <f t="shared" si="1"/>
        <v>ปกติ</v>
      </c>
      <c r="K43" s="32">
        <f>ฉบับครู!AM43</f>
        <v>0</v>
      </c>
      <c r="L43" s="32" t="str">
        <f t="shared" si="2"/>
        <v>ปกติ</v>
      </c>
      <c r="M43" s="32">
        <f>ฉบับครู!AQ43</f>
        <v>0</v>
      </c>
      <c r="N43" s="32" t="str">
        <f t="shared" si="3"/>
        <v>ปกติ</v>
      </c>
      <c r="O43" s="32">
        <f>ฉบับครู!AS43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5">
      <c r="A44" s="46"/>
      <c r="B44" s="26" t="s">
        <v>51</v>
      </c>
      <c r="C44" s="50" t="str">
        <f>ฉบับครู!B44</f>
        <v>4/6</v>
      </c>
      <c r="D44" s="55">
        <f>ฉบับนักเรียน!C44</f>
        <v>46227</v>
      </c>
      <c r="E44" s="58" t="str">
        <f>ฉบับนักเรียน!D44</f>
        <v>นางสาวอัถยา  ศศิบุตร</v>
      </c>
      <c r="F44" s="32" t="str">
        <f>ฉบับนักเรียน!E44</f>
        <v>หญิง</v>
      </c>
      <c r="G44" s="32">
        <f>ฉบับครู!AF44</f>
        <v>0</v>
      </c>
      <c r="H44" s="32" t="str">
        <f t="shared" si="0"/>
        <v>ปกติ</v>
      </c>
      <c r="I44" s="32">
        <f>ฉบับครู!AI44</f>
        <v>0</v>
      </c>
      <c r="J44" s="32" t="str">
        <f t="shared" si="1"/>
        <v>ปกติ</v>
      </c>
      <c r="K44" s="32">
        <f>ฉบับครู!AM44</f>
        <v>0</v>
      </c>
      <c r="L44" s="32" t="str">
        <f t="shared" si="2"/>
        <v>ปกติ</v>
      </c>
      <c r="M44" s="32">
        <f>ฉบับครู!AQ44</f>
        <v>0</v>
      </c>
      <c r="N44" s="32" t="str">
        <f t="shared" si="3"/>
        <v>ปกติ</v>
      </c>
      <c r="O44" s="32">
        <f>ฉบับครู!AS44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5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5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5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5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5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5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5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5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5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5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5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5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5">
      <c r="A57" s="46"/>
      <c r="B57" s="46"/>
      <c r="C57" s="46"/>
      <c r="D57" s="51"/>
      <c r="E57" s="60" t="str">
        <f>report1!E57</f>
        <v>นางสาวธิดาทิพย์ ภูนาโคก</v>
      </c>
      <c r="F57" s="46"/>
      <c r="G57" s="46"/>
      <c r="H57" s="46"/>
      <c r="I57" s="46"/>
      <c r="J57" s="46"/>
      <c r="K57" s="46"/>
      <c r="L57" s="46"/>
      <c r="M57" s="46"/>
      <c r="N57" s="95" t="str">
        <f>report1!N57</f>
        <v>นายณัฐวุฒิ จิตดี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5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5" t="str">
        <f>report1!N58</f>
        <v>ครูที่ปรึกษา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5"/>
  <sheetViews>
    <sheetView topLeftCell="A46" zoomScale="90" zoomScaleNormal="90" workbookViewId="0">
      <selection activeCell="H61" sqref="H61"/>
    </sheetView>
  </sheetViews>
  <sheetFormatPr defaultColWidth="10.09765625" defaultRowHeight="15" customHeight="1" x14ac:dyDescent="0.5"/>
  <cols>
    <col min="1" max="1" width="4.19921875" style="52" customWidth="1"/>
    <col min="2" max="2" width="5.3984375" style="52" customWidth="1"/>
    <col min="3" max="3" width="5.09765625" style="52" customWidth="1"/>
    <col min="4" max="4" width="7.69921875" style="52" customWidth="1"/>
    <col min="5" max="5" width="27.69921875" style="52" customWidth="1"/>
    <col min="6" max="6" width="8" style="52" customWidth="1"/>
    <col min="7" max="7" width="4.3984375" style="52" hidden="1" customWidth="1"/>
    <col min="8" max="8" width="13.59765625" style="52" customWidth="1"/>
    <col min="9" max="9" width="4.3984375" style="52" hidden="1" customWidth="1"/>
    <col min="10" max="10" width="14.59765625" style="52" customWidth="1"/>
    <col min="11" max="11" width="4.3984375" style="52" hidden="1" customWidth="1"/>
    <col min="12" max="12" width="13.59765625" style="52" customWidth="1"/>
    <col min="13" max="13" width="3.8984375" style="52" hidden="1" customWidth="1"/>
    <col min="14" max="14" width="13.59765625" style="52" customWidth="1"/>
    <col min="15" max="15" width="4.3984375" style="52" hidden="1" customWidth="1"/>
    <col min="16" max="16" width="13.59765625" style="52" customWidth="1"/>
    <col min="17" max="18" width="4" style="52" hidden="1" customWidth="1"/>
    <col min="19" max="19" width="14.19921875" style="52" customWidth="1"/>
    <col min="20" max="31" width="9.09765625" style="52" customWidth="1"/>
    <col min="32" max="16384" width="10.09765625" style="52"/>
  </cols>
  <sheetData>
    <row r="1" spans="1:31" ht="19.5" customHeight="1" x14ac:dyDescent="0.5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5">
      <c r="A2" s="46"/>
      <c r="B2" s="98" t="s">
        <v>0</v>
      </c>
      <c r="C2" s="99"/>
      <c r="D2" s="99"/>
      <c r="E2" s="99"/>
      <c r="F2" s="100"/>
      <c r="G2" s="63"/>
      <c r="H2" s="108" t="s">
        <v>86</v>
      </c>
      <c r="I2" s="99"/>
      <c r="J2" s="99"/>
      <c r="K2" s="99"/>
      <c r="L2" s="99"/>
      <c r="M2" s="99"/>
      <c r="N2" s="99"/>
      <c r="O2" s="99"/>
      <c r="P2" s="99"/>
      <c r="Q2" s="99"/>
      <c r="R2" s="99"/>
      <c r="S2" s="100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5">
      <c r="A3" s="46"/>
      <c r="B3" s="98" t="str">
        <f>ฉบับนักเรียน!A3</f>
        <v>นางสาวธิดาทิพย์ ภูนาโคก  นายณัฐวุฒิ จิตดี</v>
      </c>
      <c r="C3" s="99"/>
      <c r="D3" s="99"/>
      <c r="E3" s="99"/>
      <c r="F3" s="100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5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5">
      <c r="A5" s="46"/>
      <c r="B5" s="26" t="s">
        <v>66</v>
      </c>
      <c r="C5" s="50" t="str">
        <f>ฉบับครู!B5</f>
        <v>4/6</v>
      </c>
      <c r="D5" s="81">
        <f>ฉบับนักเรียน!C5</f>
        <v>44017</v>
      </c>
      <c r="E5" s="48" t="str">
        <f>ฉบับนักเรียน!D5</f>
        <v>นายเมธัส  พรหมดวง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4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4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4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4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4" si="4">IF(O5&gt;4,"มีจุดแข็ง","ไม่มีจุดแข็ง")</f>
        <v>ไม่มีจุดแข็ง</v>
      </c>
      <c r="Q5" s="32">
        <f t="shared" ref="Q5:Q44" si="5">G5+I5+K5+M5</f>
        <v>0</v>
      </c>
      <c r="R5" s="32">
        <f t="shared" ref="R5:R44" si="6">SUM(G5,I5,K5,M5)</f>
        <v>0</v>
      </c>
      <c r="S5" s="32" t="str">
        <f t="shared" ref="S5:S44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5">
      <c r="A6" s="46"/>
      <c r="B6" s="26" t="s">
        <v>13</v>
      </c>
      <c r="C6" s="50" t="str">
        <f>ฉบับครู!B6</f>
        <v>4/6</v>
      </c>
      <c r="D6" s="81">
        <f>ฉบับนักเรียน!C6</f>
        <v>44084</v>
      </c>
      <c r="E6" s="48" t="str">
        <f>ฉบับนักเรียน!D6</f>
        <v>นายฐิติวัฒน์  พูนขำ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5">
      <c r="A7" s="46"/>
      <c r="B7" s="26" t="s">
        <v>14</v>
      </c>
      <c r="C7" s="50" t="str">
        <f>ฉบับครู!B7</f>
        <v>4/6</v>
      </c>
      <c r="D7" s="81">
        <f>ฉบับนักเรียน!C7</f>
        <v>44085</v>
      </c>
      <c r="E7" s="48" t="str">
        <f>ฉบับนักเรียน!D7</f>
        <v>นายณัฎฐ์ธนัน  สุวรรณเมือง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5">
      <c r="A8" s="46"/>
      <c r="B8" s="26" t="s">
        <v>15</v>
      </c>
      <c r="C8" s="50" t="str">
        <f>ฉบับครู!B8</f>
        <v>4/6</v>
      </c>
      <c r="D8" s="81">
        <f>ฉบับนักเรียน!C8</f>
        <v>44127</v>
      </c>
      <c r="E8" s="48" t="str">
        <f>ฉบับนักเรียน!D8</f>
        <v>นายจิรายุ  ตลาดธานี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5">
      <c r="A9" s="46"/>
      <c r="B9" s="26" t="s">
        <v>16</v>
      </c>
      <c r="C9" s="50" t="str">
        <f>ฉบับครู!B9</f>
        <v>4/6</v>
      </c>
      <c r="D9" s="81">
        <f>ฉบับนักเรียน!C9</f>
        <v>44131</v>
      </c>
      <c r="E9" s="48" t="str">
        <f>ฉบับนักเรียน!D9</f>
        <v>นายแทนบุญ  สกุลชาติ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5">
      <c r="A10" s="46"/>
      <c r="B10" s="26" t="s">
        <v>17</v>
      </c>
      <c r="C10" s="50" t="str">
        <f>ฉบับครู!B10</f>
        <v>4/6</v>
      </c>
      <c r="D10" s="81">
        <f>ฉบับนักเรียน!C10</f>
        <v>44137</v>
      </c>
      <c r="E10" s="48" t="str">
        <f>ฉบับนักเรียน!D10</f>
        <v>เด็กชายพีรพัฒน์  จันทร์สมัย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5">
      <c r="A11" s="46"/>
      <c r="B11" s="26" t="s">
        <v>18</v>
      </c>
      <c r="C11" s="50" t="str">
        <f>ฉบับครู!B11</f>
        <v>4/6</v>
      </c>
      <c r="D11" s="81">
        <f>ฉบับนักเรียน!C11</f>
        <v>44139</v>
      </c>
      <c r="E11" s="48" t="str">
        <f>ฉบับนักเรียน!D11</f>
        <v>นายรุจิภาส  มาประดิษฐ์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5">
      <c r="A12" s="46"/>
      <c r="B12" s="26" t="s">
        <v>19</v>
      </c>
      <c r="C12" s="50" t="str">
        <f>ฉบับครู!B12</f>
        <v>4/6</v>
      </c>
      <c r="D12" s="81">
        <f>ฉบับนักเรียน!C12</f>
        <v>44140</v>
      </c>
      <c r="E12" s="48" t="str">
        <f>ฉบับนักเรียน!D12</f>
        <v>นายศักดิ์ชัย  ภักดีบุตร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5">
      <c r="A13" s="46"/>
      <c r="B13" s="26" t="s">
        <v>20</v>
      </c>
      <c r="C13" s="50" t="str">
        <f>ฉบับครู!B13</f>
        <v>4/6</v>
      </c>
      <c r="D13" s="81">
        <f>ฉบับนักเรียน!C13</f>
        <v>44176</v>
      </c>
      <c r="E13" s="48" t="str">
        <f>ฉบับนักเรียน!D13</f>
        <v>นายณฐรัช  วิริยะศรีสุนทร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5">
      <c r="A14" s="46"/>
      <c r="B14" s="26" t="s">
        <v>21</v>
      </c>
      <c r="C14" s="50" t="str">
        <f>ฉบับครู!B14</f>
        <v>4/6</v>
      </c>
      <c r="D14" s="81">
        <f>ฉบับนักเรียน!C14</f>
        <v>44179</v>
      </c>
      <c r="E14" s="48" t="str">
        <f>ฉบับนักเรียน!D14</f>
        <v>นายพสิษฐ์  วงค์อารินทร์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5">
      <c r="A15" s="46"/>
      <c r="B15" s="26" t="s">
        <v>22</v>
      </c>
      <c r="C15" s="50" t="str">
        <f>ฉบับครู!B15</f>
        <v>4/6</v>
      </c>
      <c r="D15" s="81">
        <f>ฉบับนักเรียน!C15</f>
        <v>44183</v>
      </c>
      <c r="E15" s="48" t="str">
        <f>ฉบับนักเรียน!D15</f>
        <v>นายภาคิน  ราชวงษ์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5">
      <c r="A16" s="46"/>
      <c r="B16" s="26" t="s">
        <v>23</v>
      </c>
      <c r="C16" s="50" t="str">
        <f>ฉบับครู!B16</f>
        <v>4/6</v>
      </c>
      <c r="D16" s="81">
        <f>ฉบับนักเรียน!C16</f>
        <v>44220</v>
      </c>
      <c r="E16" s="48" t="str">
        <f>ฉบับนักเรียน!D16</f>
        <v>นายชัยพัฒน์  จิตตานุปกรณ์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5">
      <c r="A17" s="46"/>
      <c r="B17" s="26" t="s">
        <v>24</v>
      </c>
      <c r="C17" s="50" t="str">
        <f>ฉบับครู!B17</f>
        <v>4/6</v>
      </c>
      <c r="D17" s="81">
        <f>ฉบับนักเรียน!C17</f>
        <v>44222</v>
      </c>
      <c r="E17" s="48" t="str">
        <f>ฉบับนักเรียน!D17</f>
        <v>นายชาคริส  สงเสน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5">
      <c r="A18" s="46"/>
      <c r="B18" s="26" t="s">
        <v>25</v>
      </c>
      <c r="C18" s="50" t="str">
        <f>ฉบับครู!B18</f>
        <v>4/6</v>
      </c>
      <c r="D18" s="81">
        <f>ฉบับนักเรียน!C18</f>
        <v>44265</v>
      </c>
      <c r="E18" s="48" t="str">
        <f>ฉบับนักเรียน!D18</f>
        <v>นายทักษ์ดนัย  ช้างแก้ว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5">
      <c r="A19" s="46"/>
      <c r="B19" s="26" t="s">
        <v>26</v>
      </c>
      <c r="C19" s="50" t="str">
        <f>ฉบับครู!B19</f>
        <v>4/6</v>
      </c>
      <c r="D19" s="81">
        <f>ฉบับนักเรียน!C19</f>
        <v>44308</v>
      </c>
      <c r="E19" s="48" t="str">
        <f>ฉบับนักเรียน!D19</f>
        <v>นายชนกันต์  แก้ววิมาน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5">
      <c r="A20" s="46"/>
      <c r="B20" s="26" t="s">
        <v>27</v>
      </c>
      <c r="C20" s="50" t="str">
        <f>ฉบับครู!B20</f>
        <v>4/6</v>
      </c>
      <c r="D20" s="81">
        <f>ฉบับนักเรียน!C20</f>
        <v>44398</v>
      </c>
      <c r="E20" s="48" t="str">
        <f>ฉบับนักเรียน!D20</f>
        <v>นายจิรภัทร  ม้วนทอง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5">
      <c r="A21" s="46"/>
      <c r="B21" s="26" t="s">
        <v>28</v>
      </c>
      <c r="C21" s="50" t="str">
        <f>ฉบับครู!B21</f>
        <v>4/6</v>
      </c>
      <c r="D21" s="81">
        <f>ฉบับนักเรียน!C21</f>
        <v>44449</v>
      </c>
      <c r="E21" s="48" t="str">
        <f>ฉบับนักเรียน!D21</f>
        <v>นายธีรนัย  พิทักษ์วศิน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5">
      <c r="A22" s="46"/>
      <c r="B22" s="26" t="s">
        <v>29</v>
      </c>
      <c r="C22" s="50" t="str">
        <f>ฉบับครู!B22</f>
        <v>4/6</v>
      </c>
      <c r="D22" s="81">
        <f>ฉบับนักเรียน!C22</f>
        <v>44485</v>
      </c>
      <c r="E22" s="48" t="str">
        <f>ฉบับนักเรียน!D22</f>
        <v>นายกรรม์ภิรมย์  แตงเติมผล</v>
      </c>
      <c r="F22" s="32" t="str">
        <f>ฉบับนักเรียน!E22</f>
        <v>ชาย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5">
      <c r="A23" s="46"/>
      <c r="B23" s="26" t="s">
        <v>30</v>
      </c>
      <c r="C23" s="50" t="str">
        <f>ฉบับครู!B23</f>
        <v>4/6</v>
      </c>
      <c r="D23" s="81">
        <f>ฉบับนักเรียน!C23</f>
        <v>44501</v>
      </c>
      <c r="E23" s="48" t="str">
        <f>ฉบับนักเรียน!D23</f>
        <v>นายศรัณยู  ทองมาเอง</v>
      </c>
      <c r="F23" s="32" t="str">
        <f>ฉบับนักเรียน!E23</f>
        <v>ชาย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5">
      <c r="A24" s="46"/>
      <c r="B24" s="26" t="s">
        <v>31</v>
      </c>
      <c r="C24" s="50" t="str">
        <f>ฉบับครู!B24</f>
        <v>4/6</v>
      </c>
      <c r="D24" s="81">
        <f>ฉบับนักเรียน!C24</f>
        <v>44504</v>
      </c>
      <c r="E24" s="48" t="str">
        <f>ฉบับนักเรียน!D24</f>
        <v>นายสวิตต์  ลาซัยนี</v>
      </c>
      <c r="F24" s="32" t="str">
        <f>ฉบับนักเรียน!E24</f>
        <v>ชาย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5">
      <c r="A25" s="46"/>
      <c r="B25" s="26" t="s">
        <v>32</v>
      </c>
      <c r="C25" s="50" t="str">
        <f>ฉบับครู!B25</f>
        <v>4/6</v>
      </c>
      <c r="D25" s="81">
        <f>ฉบับนักเรียน!C25</f>
        <v>44507</v>
      </c>
      <c r="E25" s="48" t="str">
        <f>ฉบับนักเรียน!D25</f>
        <v>นายอภิรักษ์  ปัสสาวะเน</v>
      </c>
      <c r="F25" s="32" t="str">
        <f>ฉบับนักเรียน!E25</f>
        <v>ชาย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5">
      <c r="A26" s="46"/>
      <c r="B26" s="26" t="s">
        <v>33</v>
      </c>
      <c r="C26" s="50" t="str">
        <f>ฉบับครู!B26</f>
        <v>4/6</v>
      </c>
      <c r="D26" s="81">
        <f>ฉบับนักเรียน!C26</f>
        <v>44539</v>
      </c>
      <c r="E26" s="48" t="str">
        <f>ฉบับนักเรียน!D26</f>
        <v>นายพีรธัช  วังศรี</v>
      </c>
      <c r="F26" s="32" t="str">
        <f>ฉบับนักเรียน!E26</f>
        <v>ชาย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5">
      <c r="A27" s="46"/>
      <c r="B27" s="26" t="s">
        <v>34</v>
      </c>
      <c r="C27" s="50" t="str">
        <f>ฉบับครู!B27</f>
        <v>4/6</v>
      </c>
      <c r="D27" s="81">
        <f>ฉบับนักเรียน!C27</f>
        <v>46221</v>
      </c>
      <c r="E27" s="48" t="str">
        <f>ฉบับนักเรียน!D27</f>
        <v>นายกิตติพงค์  แสงสุวรรณ์</v>
      </c>
      <c r="F27" s="32" t="str">
        <f>ฉบับนักเรียน!E27</f>
        <v>ชาย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5">
      <c r="A28" s="46"/>
      <c r="B28" s="26" t="s">
        <v>35</v>
      </c>
      <c r="C28" s="50" t="str">
        <f>ฉบับครู!B28</f>
        <v>4/6</v>
      </c>
      <c r="D28" s="81">
        <f>ฉบับนักเรียน!C28</f>
        <v>46222</v>
      </c>
      <c r="E28" s="48" t="str">
        <f>ฉบับนักเรียน!D28</f>
        <v>นายสิปปกร  หุ่นพยนต์</v>
      </c>
      <c r="F28" s="32" t="str">
        <f>ฉบับนักเรียน!E28</f>
        <v>ชาย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5">
      <c r="A29" s="46"/>
      <c r="B29" s="26" t="s">
        <v>36</v>
      </c>
      <c r="C29" s="50" t="str">
        <f>ฉบับครู!B29</f>
        <v>4/6</v>
      </c>
      <c r="D29" s="81">
        <f>ฉบับนักเรียน!C29</f>
        <v>44022</v>
      </c>
      <c r="E29" s="48" t="str">
        <f>ฉบับนักเรียน!D29</f>
        <v>เด็กหญิงกมลชนก  กีรติสันติ</v>
      </c>
      <c r="F29" s="32" t="str">
        <f>ฉบับนักเรียน!E29</f>
        <v>หญิง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5">
      <c r="A30" s="46"/>
      <c r="B30" s="26" t="s">
        <v>37</v>
      </c>
      <c r="C30" s="50" t="str">
        <f>ฉบับครู!B30</f>
        <v>4/6</v>
      </c>
      <c r="D30" s="81">
        <f>ฉบับนักเรียน!C30</f>
        <v>44105</v>
      </c>
      <c r="E30" s="48" t="str">
        <f>ฉบับนักเรียน!D30</f>
        <v>นางสาวณัฐฎา  กัณหา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5">
      <c r="A31" s="46"/>
      <c r="B31" s="26" t="s">
        <v>38</v>
      </c>
      <c r="C31" s="50" t="str">
        <f>ฉบับครู!B31</f>
        <v>4/6</v>
      </c>
      <c r="D31" s="81">
        <f>ฉบับนักเรียน!C31</f>
        <v>44110</v>
      </c>
      <c r="E31" s="48" t="str">
        <f>ฉบับนักเรียน!D31</f>
        <v>นางสาวสุนิตา  เรียงปาน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5">
      <c r="A32" s="46"/>
      <c r="B32" s="26" t="s">
        <v>39</v>
      </c>
      <c r="C32" s="50" t="str">
        <f>ฉบับครู!B32</f>
        <v>4/6</v>
      </c>
      <c r="D32" s="81">
        <f>ฉบับนักเรียน!C32</f>
        <v>44112</v>
      </c>
      <c r="E32" s="48" t="str">
        <f>ฉบับนักเรียน!D32</f>
        <v>นางสาวแพรทราย  สว่างทรวง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5">
      <c r="A33" s="46"/>
      <c r="B33" s="26" t="s">
        <v>40</v>
      </c>
      <c r="C33" s="50" t="str">
        <f>ฉบับครู!B33</f>
        <v>4/6</v>
      </c>
      <c r="D33" s="81">
        <f>ฉบับนักเรียน!C33</f>
        <v>44164</v>
      </c>
      <c r="E33" s="48" t="str">
        <f>ฉบับนักเรียน!D33</f>
        <v>นางสาวศิริยานันท์  ระยับศรี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5">
      <c r="A34" s="46"/>
      <c r="B34" s="26" t="s">
        <v>41</v>
      </c>
      <c r="C34" s="50" t="str">
        <f>ฉบับครู!B34</f>
        <v>4/6</v>
      </c>
      <c r="D34" s="81">
        <f>ฉบับนักเรียน!C34</f>
        <v>44244</v>
      </c>
      <c r="E34" s="48" t="str">
        <f>ฉบับนักเรียน!D34</f>
        <v>นางสาวแพรวปวีณ์  เมืองราช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5">
      <c r="A35" s="46"/>
      <c r="B35" s="26" t="s">
        <v>42</v>
      </c>
      <c r="C35" s="50" t="str">
        <f>ฉบับครู!B35</f>
        <v>4/6</v>
      </c>
      <c r="D35" s="81">
        <f>ฉบับนักเรียน!C35</f>
        <v>44248</v>
      </c>
      <c r="E35" s="48" t="str">
        <f>ฉบับนักเรียน!D35</f>
        <v>นางสาวมัณฑิตา  พวงมาลัย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5">
      <c r="A36" s="46"/>
      <c r="B36" s="26" t="s">
        <v>43</v>
      </c>
      <c r="C36" s="50" t="str">
        <f>ฉบับครู!B36</f>
        <v>4/6</v>
      </c>
      <c r="D36" s="81">
        <f>ฉบับนักเรียน!C36</f>
        <v>44282</v>
      </c>
      <c r="E36" s="48" t="str">
        <f>ฉบับนักเรียน!D36</f>
        <v>นางสาวจิรัฐิติกาล  หมุ่ยมาต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5">
      <c r="A37" s="46"/>
      <c r="B37" s="26" t="s">
        <v>44</v>
      </c>
      <c r="C37" s="50" t="str">
        <f>ฉบับครู!B37</f>
        <v>4/6</v>
      </c>
      <c r="D37" s="81">
        <f>ฉบับนักเรียน!C37</f>
        <v>44416</v>
      </c>
      <c r="E37" s="48" t="str">
        <f>ฉบับนักเรียน!D37</f>
        <v>นางสาวกัญญารัตน์  นิจสุข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5">
      <c r="A38" s="46"/>
      <c r="B38" s="26" t="s">
        <v>45</v>
      </c>
      <c r="C38" s="50" t="str">
        <f>ฉบับครู!B38</f>
        <v>4/6</v>
      </c>
      <c r="D38" s="81">
        <f>ฉบับนักเรียน!C38</f>
        <v>44481</v>
      </c>
      <c r="E38" s="48" t="str">
        <f>ฉบับนักเรียน!D38</f>
        <v>นางสาวศศิญดา  เปรมปรี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5">
      <c r="A39" s="46"/>
      <c r="B39" s="26" t="s">
        <v>46</v>
      </c>
      <c r="C39" s="50" t="str">
        <f>ฉบับครู!B39</f>
        <v>4/6</v>
      </c>
      <c r="D39" s="81">
        <f>ฉบับนักเรียน!C39</f>
        <v>46214</v>
      </c>
      <c r="E39" s="48" t="str">
        <f>ฉบับนักเรียน!D39</f>
        <v>นางสาวพรไพลิน  เนตรวงษ์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5">
      <c r="A40" s="46"/>
      <c r="B40" s="26" t="s">
        <v>47</v>
      </c>
      <c r="C40" s="50" t="str">
        <f>ฉบับครู!B40</f>
        <v>4/6</v>
      </c>
      <c r="D40" s="81">
        <f>ฉบับนักเรียน!C40</f>
        <v>46223</v>
      </c>
      <c r="E40" s="48" t="str">
        <f>ฉบับนักเรียน!D40</f>
        <v>นางสาวกัญญาพัชร์  ปรีญานนท์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5">
      <c r="A41" s="46"/>
      <c r="B41" s="26" t="s">
        <v>48</v>
      </c>
      <c r="C41" s="50" t="str">
        <f>ฉบับครู!B41</f>
        <v>4/6</v>
      </c>
      <c r="D41" s="81">
        <f>ฉบับนักเรียน!C41</f>
        <v>46224</v>
      </c>
      <c r="E41" s="48" t="str">
        <f>ฉบับนักเรียน!D41</f>
        <v>นางสาวณัฐกานต์  ขยันงาน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5">
      <c r="A42" s="46"/>
      <c r="B42" s="26" t="s">
        <v>49</v>
      </c>
      <c r="C42" s="50" t="str">
        <f>ฉบับครู!B42</f>
        <v>4/6</v>
      </c>
      <c r="D42" s="81">
        <f>ฉบับนักเรียน!C42</f>
        <v>46225</v>
      </c>
      <c r="E42" s="48" t="str">
        <f>ฉบับนักเรียน!D42</f>
        <v>นางสาวแพรวา  ศรีขาวผ่อง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5">
      <c r="A43" s="46"/>
      <c r="B43" s="26" t="s">
        <v>50</v>
      </c>
      <c r="C43" s="50" t="str">
        <f>ฉบับครู!B43</f>
        <v>4/6</v>
      </c>
      <c r="D43" s="81">
        <f>ฉบับนักเรียน!C43</f>
        <v>46226</v>
      </c>
      <c r="E43" s="48" t="str">
        <f>ฉบับนักเรียน!D43</f>
        <v>นางสาวหนิง  -</v>
      </c>
      <c r="F43" s="32" t="str">
        <f>ฉบับนักเรียน!E43</f>
        <v>หญิง</v>
      </c>
      <c r="G43" s="32">
        <f>ฉบับผู้ปกครอง!AF43</f>
        <v>0</v>
      </c>
      <c r="H43" s="32" t="str">
        <f t="shared" si="0"/>
        <v>ปกติ</v>
      </c>
      <c r="I43" s="32">
        <f>ฉบับผู้ปกครอง!AI43</f>
        <v>0</v>
      </c>
      <c r="J43" s="32" t="str">
        <f t="shared" si="1"/>
        <v>ปกติ</v>
      </c>
      <c r="K43" s="32">
        <f>ฉบับผู้ปกครอง!AM43</f>
        <v>0</v>
      </c>
      <c r="L43" s="32" t="str">
        <f t="shared" si="2"/>
        <v>ปกติ</v>
      </c>
      <c r="M43" s="32">
        <f>ฉบับผู้ปกครอง!AQ43</f>
        <v>0</v>
      </c>
      <c r="N43" s="32" t="str">
        <f t="shared" si="3"/>
        <v>ปกติ</v>
      </c>
      <c r="O43" s="32">
        <f>ฉบับผู้ปกครอง!AS43</f>
        <v>0</v>
      </c>
      <c r="P43" s="32" t="str">
        <f t="shared" si="4"/>
        <v>ไม่มีจุดแข็ง</v>
      </c>
      <c r="Q43" s="32">
        <f t="shared" si="5"/>
        <v>0</v>
      </c>
      <c r="R43" s="32">
        <f t="shared" si="6"/>
        <v>0</v>
      </c>
      <c r="S43" s="32" t="str">
        <f t="shared" si="7"/>
        <v>ปกติ</v>
      </c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5">
      <c r="A44" s="46"/>
      <c r="B44" s="26" t="s">
        <v>51</v>
      </c>
      <c r="C44" s="50" t="str">
        <f>ฉบับครู!B44</f>
        <v>4/6</v>
      </c>
      <c r="D44" s="81">
        <f>ฉบับนักเรียน!C44</f>
        <v>46227</v>
      </c>
      <c r="E44" s="48" t="str">
        <f>ฉบับนักเรียน!D44</f>
        <v>นางสาวอัถยา  ศศิบุตร</v>
      </c>
      <c r="F44" s="32" t="str">
        <f>ฉบับนักเรียน!E44</f>
        <v>หญิง</v>
      </c>
      <c r="G44" s="32">
        <f>ฉบับผู้ปกครอง!AF44</f>
        <v>0</v>
      </c>
      <c r="H44" s="32" t="str">
        <f t="shared" si="0"/>
        <v>ปกติ</v>
      </c>
      <c r="I44" s="32">
        <f>ฉบับผู้ปกครอง!AI44</f>
        <v>0</v>
      </c>
      <c r="J44" s="32" t="str">
        <f t="shared" si="1"/>
        <v>ปกติ</v>
      </c>
      <c r="K44" s="32">
        <f>ฉบับผู้ปกครอง!AM44</f>
        <v>0</v>
      </c>
      <c r="L44" s="32" t="str">
        <f t="shared" si="2"/>
        <v>ปกติ</v>
      </c>
      <c r="M44" s="32">
        <f>ฉบับผู้ปกครอง!AQ44</f>
        <v>0</v>
      </c>
      <c r="N44" s="32" t="str">
        <f t="shared" si="3"/>
        <v>ปกติ</v>
      </c>
      <c r="O44" s="32">
        <f>ฉบับผู้ปกครอง!AS44</f>
        <v>0</v>
      </c>
      <c r="P44" s="32" t="str">
        <f t="shared" si="4"/>
        <v>ไม่มีจุดแข็ง</v>
      </c>
      <c r="Q44" s="32">
        <f t="shared" si="5"/>
        <v>0</v>
      </c>
      <c r="R44" s="32">
        <f t="shared" si="6"/>
        <v>0</v>
      </c>
      <c r="S44" s="32" t="str">
        <f t="shared" si="7"/>
        <v>ปกติ</v>
      </c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5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5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5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5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5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5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5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5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5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5">
      <c r="A54" s="46"/>
      <c r="B54" s="36" t="s">
        <v>61</v>
      </c>
      <c r="C54" s="82"/>
      <c r="D54" s="37"/>
      <c r="E54" s="83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149999999999999" customHeight="1" x14ac:dyDescent="0.5">
      <c r="A55" s="46"/>
      <c r="B55" s="84"/>
      <c r="C55" s="84"/>
      <c r="D55" s="85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5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5">
      <c r="A57" s="46"/>
      <c r="B57" s="46"/>
      <c r="C57" s="46"/>
      <c r="D57" s="51"/>
      <c r="E57" s="51" t="str">
        <f>report1!E57</f>
        <v>นางสาวธิดาทิพย์ ภูนาโคก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5" t="str">
        <f>report1!N57</f>
        <v>นายณัฐวุฒิ จิตดี</v>
      </c>
      <c r="O57" s="96"/>
      <c r="P57" s="9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5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5" t="str">
        <f>report1!N58</f>
        <v>ครูที่ปรึกษา</v>
      </c>
      <c r="O58" s="96"/>
      <c r="P58" s="9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5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5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5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5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5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5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5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5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5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5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5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5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5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5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5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5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5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5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5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5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5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5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5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5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5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5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5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5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5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5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5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5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5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5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5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5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5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5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5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5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5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5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5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5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5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5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5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5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5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5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5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5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5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5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5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5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5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5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5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5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5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5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5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5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5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5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5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5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5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5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5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5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5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5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5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5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5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5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5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5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5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5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5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5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5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5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5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5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5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5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5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5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5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5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5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5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5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5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5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5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5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5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5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5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5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5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5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5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5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5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5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5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5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5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5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5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5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5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5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5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5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5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5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5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5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5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5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5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5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5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5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5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5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5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5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5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5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5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5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5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5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5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5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5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5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5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5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5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5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5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5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5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5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5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5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5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5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5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5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5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5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5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5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5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5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5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5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5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5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5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5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5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5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5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5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5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5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5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5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5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5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5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5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5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5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5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5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5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5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5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5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5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5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5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5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5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5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5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5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5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5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5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5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5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5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5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5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5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5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5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5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5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5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5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5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5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5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5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5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5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5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5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5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5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5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5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5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5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5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5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5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5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5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5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5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5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5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5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5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5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5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5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5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5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5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5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5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5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5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5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5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5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5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5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5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5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5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5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5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5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5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5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5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5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5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5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5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5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5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5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5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5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5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5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5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5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5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5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5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5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5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5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5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5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5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5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5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5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5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5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5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5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5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5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5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5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5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5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5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5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5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5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5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5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5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5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5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5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5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5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5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5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5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5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5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5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5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5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5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5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5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5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5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5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5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5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5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5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5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5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5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5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5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5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5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5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5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5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5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5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5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5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5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5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5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5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5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5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5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5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5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5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5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5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5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5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5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5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5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5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5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5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5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5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5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5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5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5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5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5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5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5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5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5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5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5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5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5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5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5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5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5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5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5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5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5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5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5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5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5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5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5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5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5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5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5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5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5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5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5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5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5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5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5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5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5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5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5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5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5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5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5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5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5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5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5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5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5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5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5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5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5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5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5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5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5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5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5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5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5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5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5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5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5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5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5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5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5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5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5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5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5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5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5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5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5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5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5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5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5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5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5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5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5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5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5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5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5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5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5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5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5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5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5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5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5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5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5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5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5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5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5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5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5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5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5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5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5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5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5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5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5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5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5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5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5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5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5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5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5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5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5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5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5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5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5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5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5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5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5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5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5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5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5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5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5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5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5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5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5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5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5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5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5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5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5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5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5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5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5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5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5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5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5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5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5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5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5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5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5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5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5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5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5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5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5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5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5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5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5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5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5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5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5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5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5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5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5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5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5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5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5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5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5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5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5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5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5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5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5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5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5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5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5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5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5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5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5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5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5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5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5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5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5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5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5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5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5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5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5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5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5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5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5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5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5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5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5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5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5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5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5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5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5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5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5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5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5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5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5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5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5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5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5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5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5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5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5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5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5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5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5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5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5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5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5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5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5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5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5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5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5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5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5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5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5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5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5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5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5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5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5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5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5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5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5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5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5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5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5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5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5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5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5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5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5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5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5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5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5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5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5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5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5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5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5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5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5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5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5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5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5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5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5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5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5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5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5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5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5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5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5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5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5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5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5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5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5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5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5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5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5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5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5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5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5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5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5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5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5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5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5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5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5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5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5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5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5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5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5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5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5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5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5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5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5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5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5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5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5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5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5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5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5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5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5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5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5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5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5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5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5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5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5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5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5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5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5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5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5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5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5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5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5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5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5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5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5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5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5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5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5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5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5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5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5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5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5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5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5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5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5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5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5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5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5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5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5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5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5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5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5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5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5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5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5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5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5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5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5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5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5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5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5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5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5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5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5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5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5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5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5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5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5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5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5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5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5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5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5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5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5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5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5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5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5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5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5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5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5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5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5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5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5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5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5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5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5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5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5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5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5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5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5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5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5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5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5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5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5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5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5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5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5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5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5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5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5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5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5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5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5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5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5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5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5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5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5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5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5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5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5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5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5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5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5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5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5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5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5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5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5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5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5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5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5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5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5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5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5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5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5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5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5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5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5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5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5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5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5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5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5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5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5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5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5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5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5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5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5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5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5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5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5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5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5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5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5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5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5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5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5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5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5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5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5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5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5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5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5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5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5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5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5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5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5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5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5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5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5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5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5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5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5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5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5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5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5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5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5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5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5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5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5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5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5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5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5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5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5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5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5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5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5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5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5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5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5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5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5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5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5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5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5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5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5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5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COMSRI-STD</cp:lastModifiedBy>
  <dcterms:created xsi:type="dcterms:W3CDTF">2007-09-01T10:36:03Z</dcterms:created>
  <dcterms:modified xsi:type="dcterms:W3CDTF">2023-07-10T01:34:26Z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