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5\"/>
    </mc:Choice>
  </mc:AlternateContent>
  <xr:revisionPtr revIDLastSave="0" documentId="13_ncr:1_{E1A48938-2404-475F-AA67-C2A0F77E046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5" i="11" l="1"/>
  <c r="F45" i="11"/>
  <c r="G45" i="11"/>
  <c r="H45" i="11" s="1"/>
  <c r="I45" i="11"/>
  <c r="Q45" i="11" s="1"/>
  <c r="J45" i="11"/>
  <c r="K45" i="11"/>
  <c r="L45" i="11" s="1"/>
  <c r="M45" i="11"/>
  <c r="N45" i="11" s="1"/>
  <c r="O45" i="11"/>
  <c r="P45" i="11" s="1"/>
  <c r="R45" i="11"/>
  <c r="S45" i="11" s="1"/>
  <c r="C46" i="11"/>
  <c r="F46" i="11"/>
  <c r="G46" i="11"/>
  <c r="H46" i="11"/>
  <c r="I46" i="11"/>
  <c r="J46" i="11" s="1"/>
  <c r="K46" i="11"/>
  <c r="L46" i="11" s="1"/>
  <c r="M46" i="11"/>
  <c r="N46" i="11" s="1"/>
  <c r="O46" i="11"/>
  <c r="P46" i="11"/>
  <c r="Q46" i="1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6" i="10"/>
  <c r="F46" i="10"/>
  <c r="G46" i="10"/>
  <c r="R46" i="10" s="1"/>
  <c r="S46" i="10" s="1"/>
  <c r="I46" i="10"/>
  <c r="J46" i="10" s="1"/>
  <c r="K46" i="10"/>
  <c r="L46" i="10" s="1"/>
  <c r="M46" i="10"/>
  <c r="N46" i="10" s="1"/>
  <c r="O46" i="10"/>
  <c r="P46" i="10" s="1"/>
  <c r="C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6" i="9"/>
  <c r="F46" i="9"/>
  <c r="G46" i="9"/>
  <c r="H46" i="9" s="1"/>
  <c r="I46" i="9"/>
  <c r="J46" i="9" s="1"/>
  <c r="K46" i="9"/>
  <c r="L46" i="9" s="1"/>
  <c r="M46" i="9"/>
  <c r="N46" i="9" s="1"/>
  <c r="O46" i="9"/>
  <c r="P46" i="9" s="1"/>
  <c r="C45" i="8"/>
  <c r="F45" i="8"/>
  <c r="G45" i="8"/>
  <c r="H45" i="8" s="1"/>
  <c r="I45" i="8"/>
  <c r="J45" i="8"/>
  <c r="K45" i="8"/>
  <c r="L45" i="8" s="1"/>
  <c r="M45" i="8"/>
  <c r="N45" i="8"/>
  <c r="O45" i="8"/>
  <c r="P45" i="8" s="1"/>
  <c r="C46" i="8"/>
  <c r="F46" i="8"/>
  <c r="G46" i="8"/>
  <c r="H46" i="8" s="1"/>
  <c r="I46" i="8"/>
  <c r="J46" i="8"/>
  <c r="K46" i="8"/>
  <c r="L46" i="8" s="1"/>
  <c r="M46" i="8"/>
  <c r="N46" i="8" s="1"/>
  <c r="O46" i="8"/>
  <c r="P46" i="8" s="1"/>
  <c r="Q46" i="8"/>
  <c r="R46" i="8"/>
  <c r="S46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6" i="7"/>
  <c r="F46" i="7"/>
  <c r="G46" i="7"/>
  <c r="H46" i="7" s="1"/>
  <c r="I46" i="7"/>
  <c r="J46" i="7"/>
  <c r="K46" i="7"/>
  <c r="L46" i="7" s="1"/>
  <c r="M46" i="7"/>
  <c r="N46" i="7"/>
  <c r="O46" i="7"/>
  <c r="P46" i="7" s="1"/>
  <c r="R46" i="7"/>
  <c r="S46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6" i="6"/>
  <c r="F46" i="6"/>
  <c r="G46" i="6"/>
  <c r="R46" i="6" s="1"/>
  <c r="S46" i="6" s="1"/>
  <c r="H46" i="6"/>
  <c r="I46" i="6"/>
  <c r="J46" i="6" s="1"/>
  <c r="K46" i="6"/>
  <c r="L46" i="6" s="1"/>
  <c r="M46" i="6"/>
  <c r="N46" i="6"/>
  <c r="O46" i="6"/>
  <c r="P46" i="6"/>
  <c r="Q46" i="6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C46" i="5"/>
  <c r="F46" i="5"/>
  <c r="G46" i="5"/>
  <c r="H46" i="5"/>
  <c r="I46" i="5"/>
  <c r="J46" i="5" s="1"/>
  <c r="K46" i="5"/>
  <c r="L46" i="5" s="1"/>
  <c r="M46" i="5"/>
  <c r="N46" i="5"/>
  <c r="O46" i="5"/>
  <c r="P46" i="5"/>
  <c r="B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6" i="4"/>
  <c r="E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B45" i="2"/>
  <c r="C45" i="2"/>
  <c r="D45" i="11" s="1"/>
  <c r="D45" i="2"/>
  <c r="E45" i="8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B46" i="2"/>
  <c r="C46" i="2"/>
  <c r="D46" i="8" s="1"/>
  <c r="D46" i="2"/>
  <c r="E46" i="10" s="1"/>
  <c r="E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B5" i="2"/>
  <c r="D45" i="10" l="1"/>
  <c r="C46" i="4"/>
  <c r="D45" i="6"/>
  <c r="D45" i="7"/>
  <c r="D46" i="5"/>
  <c r="D45" i="8"/>
  <c r="D45" i="5"/>
  <c r="D46" i="11"/>
  <c r="C45" i="4"/>
  <c r="D45" i="9"/>
  <c r="D46" i="10"/>
  <c r="D46" i="7"/>
  <c r="D46" i="6"/>
  <c r="D46" i="9"/>
  <c r="E45" i="7"/>
  <c r="E46" i="7"/>
  <c r="E46" i="11"/>
  <c r="E46" i="5"/>
  <c r="E46" i="6"/>
  <c r="E46" i="9"/>
  <c r="D46" i="4"/>
  <c r="E45" i="11"/>
  <c r="D45" i="4"/>
  <c r="E46" i="8"/>
  <c r="E45" i="10"/>
  <c r="E45" i="5"/>
  <c r="E45" i="6"/>
  <c r="E45" i="9"/>
  <c r="R46" i="11"/>
  <c r="S46" i="11" s="1"/>
  <c r="Q46" i="10"/>
  <c r="H46" i="10"/>
  <c r="Q46" i="9"/>
  <c r="R46" i="9"/>
  <c r="S46" i="9" s="1"/>
  <c r="Q45" i="8"/>
  <c r="R45" i="8"/>
  <c r="S45" i="8" s="1"/>
  <c r="Q46" i="7"/>
  <c r="Q46" i="5"/>
  <c r="R46" i="5"/>
  <c r="S46" i="5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<sst xmlns="http://schemas.openxmlformats.org/spreadsheetml/2006/main" count="880" uniqueCount="145">
  <si>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</si>
  <si>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</si>
  <si>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</si>
  <si>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</si>
  <si>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</si>
  <si>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</si>
  <si>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</si>
  <si>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</si>
  <si>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</si>
  <si>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</si>
  <si>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</si>
  <si>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</si>
  <si>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</si>
  <si>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</si>
  <si>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</si>
  <si>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</si>
  <si>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</si>
  <si>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</si>
  <si>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</si>
  <si>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</si>
  <si>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</si>
  <si>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</si>
  <si>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</si>
  <si>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</si>
  <si>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</si>
  <si>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</si>
  <si>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</si>
  <si>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</si>
  <si>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</si>
  <si>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</si>
  <si>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</si>
  <si>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</si>
  <si>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</si>
  <si>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</si>
  <si>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</si>
  <si>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</si>
  <si>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</si>
  <si>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</si>
  <si>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</si>
  <si>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</si>
  <si>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</si>
  <si>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</si>
  <si>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</si>
  <si>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</si>
  <si>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</si>
  <si>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</si>
  <si>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</si>
  <si>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</si>
  <si>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</si>
  <si>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</si>
  <si>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</si>
  <si>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</si>
  <si>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</si>
  <si>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</si>
  <si>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</si>
  <si>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</si>
  <si>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</si>
  <si>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</si>
  <si>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</si>
  <si>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</si>
  <si>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</si>
  <si>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</si>
  <si>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</si>
  <si>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</si>
  <si>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</si>
  <si>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</si>
  <si>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</si>
  <si>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</si>
  <si>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</si>
  <si>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</si>
  <si>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</si>
  <si>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</si>
  <si>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</si>
  <si>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</si>
  <si>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</si>
  <si>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</si>
  <si>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</si>
  <si>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</si>
  <si>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</si>
  <si>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</si>
  <si>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</si>
  <si>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</si>
  <si>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</si>
  <si>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</si>
  <si>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</si>
  <si>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</si>
  <si>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</si>
  <si>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</si>
  <si>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</si>
  <si>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</si>
  <si>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</si>
  <si>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</si>
  <si>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</si>
  <si>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</si>
  <si>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</si>
  <si>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</si>
  <si>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</si>
  <si>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</si>
  <si>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</si>
  <si>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</si>
  <si>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นายสุธิเดช  พลอินต๊ะ</t>
  </si>
  <si>
    <t>นายเสฏฐวุฒิ  อินทร์ภูวงษ์</t>
  </si>
  <si>
    <t>นายสรภพ  ธงหิมาลัย</t>
  </si>
  <si>
    <t>นายวรกันต์  สุริยะเจริญ</t>
  </si>
  <si>
    <t>นายปิยพัทธ์  หนุนทรัพย์</t>
  </si>
  <si>
    <t>นายวรกานต์  เกษรบัว</t>
  </si>
  <si>
    <t>นายทิฆัมพร   เมฆี</t>
  </si>
  <si>
    <t>นายพงศกร   ทองคง</t>
  </si>
  <si>
    <t>นายวรกิจ  แสนใจ</t>
  </si>
  <si>
    <t>นายสิทธิธาดา  คุ้มโต</t>
  </si>
  <si>
    <t>นายกรณ์คุนส์  สงวนรัตน์</t>
  </si>
  <si>
    <t>นายภัทรธร  รู้เจน</t>
  </si>
  <si>
    <t>นายอธิษฐ์  ชำนาญจุ้ย</t>
  </si>
  <si>
    <t>นายปิยะวัฒน์  หลักคำ</t>
  </si>
  <si>
    <t>นายสิรภพ  ขอมเดช</t>
  </si>
  <si>
    <t>นายสุชาครีย์  ทัศมาลี</t>
  </si>
  <si>
    <t>นายปรพล  เอื้อศิริประชา</t>
  </si>
  <si>
    <t>นางสาวชิสา  ลัทธพิพัฒน์</t>
  </si>
  <si>
    <t>นางสาวเจนจิรา  ปัสสาสิงห์</t>
  </si>
  <si>
    <t>นางสาวพิยะฐา  แพ่งรักษ์</t>
  </si>
  <si>
    <t>นางสาวจิระประภา  นวลสี</t>
  </si>
  <si>
    <t>นางสาวณัฏฐ์รดา  วสิษฐ์สินกุล</t>
  </si>
  <si>
    <t>นางสาวธนัชญา  ทรัพย์นราธร</t>
  </si>
  <si>
    <t>นางสาวปาริฉัตร  ครองยุทธ</t>
  </si>
  <si>
    <t>นางสาววิจิตรา  ภาพโสภา</t>
  </si>
  <si>
    <t>นางสาววิสสุตา  ช่วยบุญชู</t>
  </si>
  <si>
    <t>นางสาวเข็มจิรา  ปิยะพงษ์</t>
  </si>
  <si>
    <t>นางสาวจิรัชยาพร  อินกุณา</t>
  </si>
  <si>
    <t>นางสาวปณิดาพร  ทองหวาน</t>
  </si>
  <si>
    <t>นางสาวมานิตา  ประภัตรกุล</t>
  </si>
  <si>
    <t>นางสาวชลธิชา  สุดประเวศ</t>
  </si>
  <si>
    <t>นางสาวปานวาด  จันทร์แสตม</t>
  </si>
  <si>
    <t>นางสาวอักษราภัค  อึ้งวิจิตรอำไพ</t>
  </si>
  <si>
    <t>นางสาวธาริณี  เจริญเขต</t>
  </si>
  <si>
    <t>นางสาวบุษกร  นวลยี่</t>
  </si>
  <si>
    <t>นางสาวณิชาพร  เจริญวงษ์</t>
  </si>
  <si>
    <t>นางสาวสุธีธิดา  น้อยละมัย</t>
  </si>
  <si>
    <t>นางสาวเกณิกา  ชีวิตไทย</t>
  </si>
  <si>
    <t>นางสาวจิฎามาศ  อังกุรนาค</t>
  </si>
  <si>
    <t>นางสาวตาณวี  แก่นมะสังข์</t>
  </si>
  <si>
    <t>นางสาวกานต์ธีรา  ปุกคาม</t>
  </si>
  <si>
    <t>นางสาวณัฐชยา  บุญจันทร์</t>
  </si>
  <si>
    <t>5/6</t>
  </si>
  <si>
    <t>นางสาวธิรมันต์ เจือจันทร์</t>
  </si>
  <si>
    <t>นายยุทธภูมิ ภูมิอีเตี้ย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</si>
</sst>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5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164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3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45" customWidth="1"/>
    <col min="2" max="2" width="4.58203125" style="45" customWidth="1"/>
    <col min="3" max="3" width="7.6640625" style="45" customWidth="1"/>
    <col min="4" max="4" width="27.6640625" style="45" customWidth="1"/>
    <col min="5" max="5" width="4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4.25" customHeight="1" x14ac:dyDescent="0.6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9" t="s">
        <v>0</v>
      </c>
      <c r="B2" s="90"/>
      <c r="C2" s="90"/>
      <c r="D2" s="90"/>
      <c r="E2" s="91"/>
      <c r="F2" s="92" t="s">
        <v>1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17"/>
      <c r="AF2" s="83" t="s">
        <v>2</v>
      </c>
      <c r="AG2" s="18"/>
      <c r="AH2" s="18"/>
      <c r="AI2" s="83" t="s">
        <v>3</v>
      </c>
      <c r="AJ2" s="18"/>
      <c r="AK2" s="18"/>
      <c r="AL2" s="18"/>
      <c r="AM2" s="83" t="s">
        <v>4</v>
      </c>
      <c r="AN2" s="18"/>
      <c r="AO2" s="18"/>
      <c r="AP2" s="18"/>
      <c r="AQ2" s="83" t="s">
        <v>5</v>
      </c>
      <c r="AR2" s="18"/>
      <c r="AS2" s="83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93" t="str">
        <f>C58&amp;"  "&amp;S58</f>
        <v>นางสาวธิรมันต์ เจือจันทร์  นายยุทธภูมิ ภูมิอีเตี้ย</v>
      </c>
      <c r="B3" s="90"/>
      <c r="C3" s="90"/>
      <c r="D3" s="90"/>
      <c r="E3" s="91"/>
      <c r="F3" s="89" t="s">
        <v>7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  <c r="AE3" s="17"/>
      <c r="AF3" s="84"/>
      <c r="AG3" s="18"/>
      <c r="AH3" s="18"/>
      <c r="AI3" s="84"/>
      <c r="AJ3" s="18"/>
      <c r="AK3" s="18"/>
      <c r="AL3" s="18"/>
      <c r="AM3" s="84"/>
      <c r="AN3" s="18"/>
      <c r="AO3" s="18"/>
      <c r="AP3" s="18"/>
      <c r="AQ3" s="84"/>
      <c r="AR3" s="18"/>
      <c r="AS3" s="84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5"/>
      <c r="AG4" s="18"/>
      <c r="AH4" s="18"/>
      <c r="AI4" s="85"/>
      <c r="AJ4" s="18"/>
      <c r="AK4" s="18"/>
      <c r="AL4" s="18"/>
      <c r="AM4" s="85"/>
      <c r="AN4" s="18"/>
      <c r="AO4" s="18"/>
      <c r="AP4" s="18"/>
      <c r="AQ4" s="85"/>
      <c r="AR4" s="18"/>
      <c r="AS4" s="85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>
        <v>1</v>
      </c>
      <c r="B5" s="22" t="str">
        <f>ฉบับครู!B5</f>
        <v>5/6</v>
      </c>
      <c r="C5" s="64">
        <f>ฉบับครู!C5</f>
        <v>42944</v>
      </c>
      <c r="D5" s="23" t="str">
        <f>ฉบับครู!D5</f>
        <v>นายสุธิเดช  พลอินต๊ะ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22" t="str">
        <f>ฉบับครู!B6</f>
        <v>5/6</v>
      </c>
      <c r="C6" s="64">
        <f>ฉบับครู!C6</f>
        <v>43389</v>
      </c>
      <c r="D6" s="23" t="str">
        <f>ฉบับครู!D6</f>
        <v>นายเสฏฐวุฒิ  อินทร์ภูวงษ์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22" t="str">
        <f>ฉบับครู!B7</f>
        <v>5/6</v>
      </c>
      <c r="C7" s="64">
        <f>ฉบับครู!C7</f>
        <v>43428</v>
      </c>
      <c r="D7" s="23" t="str">
        <f>ฉบับครู!D7</f>
        <v>นายสรภพ  ธงหิมาลัย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22" t="str">
        <f>ฉบับครู!B8</f>
        <v>5/6</v>
      </c>
      <c r="C8" s="64">
        <f>ฉบับครู!C8</f>
        <v>43500</v>
      </c>
      <c r="D8" s="23" t="str">
        <f>ฉบับครู!D8</f>
        <v>นายวรกันต์  สุริยะเจริญ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22" t="str">
        <f>ฉบับครู!B9</f>
        <v>5/6</v>
      </c>
      <c r="C9" s="64">
        <f>ฉบับครู!C9</f>
        <v>43591</v>
      </c>
      <c r="D9" s="23" t="str">
        <f>ฉบับครู!D9</f>
        <v>นายปิยพัทธ์  หนุนทรัพย์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22" t="str">
        <f>ฉบับครู!B10</f>
        <v>5/6</v>
      </c>
      <c r="C10" s="64">
        <f>ฉบับครู!C10</f>
        <v>43685</v>
      </c>
      <c r="D10" s="23" t="str">
        <f>ฉบับครู!D10</f>
        <v>นายวรกานต์  เกษรบัว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22" t="str">
        <f>ฉบับครู!B11</f>
        <v>5/6</v>
      </c>
      <c r="C11" s="64">
        <f>ฉบับครู!C11</f>
        <v>43722</v>
      </c>
      <c r="D11" s="23" t="str">
        <f>ฉบับครู!D11</f>
        <v>นายทิฆัมพร   เมฆี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22" t="str">
        <f>ฉบับครู!B12</f>
        <v>5/6</v>
      </c>
      <c r="C12" s="64">
        <f>ฉบับครู!C12</f>
        <v>43770</v>
      </c>
      <c r="D12" s="23" t="str">
        <f>ฉบับครู!D12</f>
        <v>นายพงศกร   ทองคง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22" t="str">
        <f>ฉบับครู!B13</f>
        <v>5/6</v>
      </c>
      <c r="C13" s="64">
        <f>ฉบับครู!C13</f>
        <v>43816</v>
      </c>
      <c r="D13" s="23" t="str">
        <f>ฉบับครู!D13</f>
        <v>นายวรกิจ  แสนใจ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22" t="str">
        <f>ฉบับครู!B14</f>
        <v>5/6</v>
      </c>
      <c r="C14" s="64">
        <f>ฉบับครู!C14</f>
        <v>43820</v>
      </c>
      <c r="D14" s="23" t="str">
        <f>ฉบับครู!D14</f>
        <v>นายสิทธิธาดา  คุ้มโต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22" t="str">
        <f>ฉบับครู!B15</f>
        <v>5/6</v>
      </c>
      <c r="C15" s="64">
        <f>ฉบับครู!C15</f>
        <v>43853</v>
      </c>
      <c r="D15" s="23" t="str">
        <f>ฉบับครู!D15</f>
        <v>นายกรณ์คุนส์  สงวนรัตน์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22" t="str">
        <f>ฉบับครู!B16</f>
        <v>5/6</v>
      </c>
      <c r="C16" s="64">
        <f>ฉบับครู!C16</f>
        <v>43863</v>
      </c>
      <c r="D16" s="23" t="str">
        <f>ฉบับครู!D16</f>
        <v>นายภัทรธร  รู้เจน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22" t="str">
        <f>ฉบับครู!B17</f>
        <v>5/6</v>
      </c>
      <c r="C17" s="64">
        <f>ฉบับครู!C17</f>
        <v>43868</v>
      </c>
      <c r="D17" s="23" t="str">
        <f>ฉบับครู!D17</f>
        <v>นายอธิษฐ์  ชำนาญจุ้ย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22" t="str">
        <f>ฉบับครู!B18</f>
        <v>5/6</v>
      </c>
      <c r="C18" s="64">
        <f>ฉบับครู!C18</f>
        <v>43903</v>
      </c>
      <c r="D18" s="23" t="str">
        <f>ฉบับครู!D18</f>
        <v>นายปิยะวัฒน์  หลักคำ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22" t="str">
        <f>ฉบับครู!B19</f>
        <v>5/6</v>
      </c>
      <c r="C19" s="64">
        <f>ฉบับครู!C19</f>
        <v>43913</v>
      </c>
      <c r="D19" s="23" t="str">
        <f>ฉบับครู!D19</f>
        <v>นายสิรภพ  ขอมเดช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22" t="str">
        <f>ฉบับครู!B20</f>
        <v>5/6</v>
      </c>
      <c r="C20" s="64">
        <f>ฉบับครู!C20</f>
        <v>43940</v>
      </c>
      <c r="D20" s="23" t="str">
        <f>ฉบับครู!D20</f>
        <v>นายสุชาครีย์  ทัศมาลี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22" t="str">
        <f>ฉบับครู!B21</f>
        <v>5/6</v>
      </c>
      <c r="C21" s="64">
        <f>ฉบับครู!C21</f>
        <v>44624</v>
      </c>
      <c r="D21" s="23" t="str">
        <f>ฉบับครู!D21</f>
        <v>นายปรพล  เอื้อศิริประชา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22" t="str">
        <f>ฉบับครู!B22</f>
        <v>5/6</v>
      </c>
      <c r="C22" s="64">
        <f>ฉบับครู!C22</f>
        <v>43400</v>
      </c>
      <c r="D22" s="23" t="str">
        <f>ฉบับครู!D22</f>
        <v>นางสาวชิสา  ลัทธพิพัฒน์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22" t="str">
        <f>ฉบับครู!B23</f>
        <v>5/6</v>
      </c>
      <c r="C23" s="64">
        <f>ฉบับครู!C23</f>
        <v>43433</v>
      </c>
      <c r="D23" s="23" t="str">
        <f>ฉบับครู!D23</f>
        <v>นางสาวเจนจิรา  ปัสสาสิงห์</v>
      </c>
      <c r="E23" s="24" t="str">
        <f>ฉบับครู!E23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22" t="str">
        <f>ฉบับครู!B24</f>
        <v>5/6</v>
      </c>
      <c r="C24" s="64">
        <f>ฉบับครู!C24</f>
        <v>43444</v>
      </c>
      <c r="D24" s="23" t="str">
        <f>ฉบับครู!D24</f>
        <v>นางสาวพิยะฐา  แพ่งรักษ์</v>
      </c>
      <c r="E24" s="24" t="str">
        <f>ฉบับครู!E24</f>
        <v>ชาย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22" t="str">
        <f>ฉบับครู!B25</f>
        <v>5/6</v>
      </c>
      <c r="C25" s="64">
        <f>ฉบับครู!C25</f>
        <v>43508</v>
      </c>
      <c r="D25" s="23" t="str">
        <f>ฉบับครู!D25</f>
        <v>นางสาวจิระประภา  นวลสี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22" t="str">
        <f>ฉบับครู!B26</f>
        <v>5/6</v>
      </c>
      <c r="C26" s="64">
        <f>ฉบับครู!C26</f>
        <v>43509</v>
      </c>
      <c r="D26" s="23" t="str">
        <f>ฉบับครู!D26</f>
        <v>นางสาวณัฏฐ์รดา  วสิษฐ์สินกุล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6">
      <c r="A27" s="20" t="s">
        <v>34</v>
      </c>
      <c r="B27" s="22" t="str">
        <f>ฉบับครู!B27</f>
        <v>5/6</v>
      </c>
      <c r="C27" s="64">
        <f>ฉบับครู!C27</f>
        <v>43512</v>
      </c>
      <c r="D27" s="23" t="str">
        <f>ฉบับครู!D27</f>
        <v>นางสาวธนัชญา  ทรัพย์นราธร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22" t="str">
        <f>ฉบับครู!B28</f>
        <v>5/6</v>
      </c>
      <c r="C28" s="64">
        <f>ฉบับครู!C28</f>
        <v>43518</v>
      </c>
      <c r="D28" s="23" t="str">
        <f>ฉบับครู!D28</f>
        <v>นางสาวปาริฉัตร  ครองยุทธ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22" t="str">
        <f>ฉบับครู!B29</f>
        <v>5/6</v>
      </c>
      <c r="C29" s="64">
        <f>ฉบับครู!C29</f>
        <v>43571</v>
      </c>
      <c r="D29" s="23" t="str">
        <f>ฉบับครู!D29</f>
        <v>นางสาววิจิตรา  ภาพโสภา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22" t="str">
        <f>ฉบับครู!B30</f>
        <v>5/6</v>
      </c>
      <c r="C30" s="64">
        <f>ฉบับครู!C30</f>
        <v>43574</v>
      </c>
      <c r="D30" s="23" t="str">
        <f>ฉบับครู!D30</f>
        <v>นางสาววิสสุตา  ช่วยบุญชู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22" t="str">
        <f>ฉบับครู!B31</f>
        <v>5/6</v>
      </c>
      <c r="C31" s="64">
        <f>ฉบับครู!C31</f>
        <v>43651</v>
      </c>
      <c r="D31" s="23" t="str">
        <f>ฉบับครู!D31</f>
        <v>นางสาวเข็มจิรา  ปิยะพงษ์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22" t="str">
        <f>ฉบับครู!B32</f>
        <v>5/6</v>
      </c>
      <c r="C32" s="64">
        <f>ฉบับครู!C32</f>
        <v>43736</v>
      </c>
      <c r="D32" s="23" t="str">
        <f>ฉบับครู!D32</f>
        <v>นางสาวจิรัชยาพร  อินกุณา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22" t="str">
        <f>ฉบับครู!B33</f>
        <v>5/6</v>
      </c>
      <c r="C33" s="64">
        <f>ฉบับครู!C33</f>
        <v>43746</v>
      </c>
      <c r="D33" s="23" t="str">
        <f>ฉบับครู!D33</f>
        <v>นางสาวปณิดาพร  ทองหวาน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22" t="str">
        <f>ฉบับครู!B34</f>
        <v>5/6</v>
      </c>
      <c r="C34" s="64">
        <f>ฉบับครู!C34</f>
        <v>43753</v>
      </c>
      <c r="D34" s="23" t="str">
        <f>ฉบับครู!D34</f>
        <v>นางสาวมานิตา  ประภัตรกุล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22" t="str">
        <f>ฉบับครู!B35</f>
        <v>5/6</v>
      </c>
      <c r="C35" s="64">
        <f>ฉบับครู!C35</f>
        <v>43783</v>
      </c>
      <c r="D35" s="23" t="str">
        <f>ฉบับครู!D35</f>
        <v>นางสาวชลธิชา  สุดประเวศ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22" t="str">
        <f>ฉบับครู!B36</f>
        <v>5/6</v>
      </c>
      <c r="C36" s="64">
        <f>ฉบับครู!C36</f>
        <v>43790</v>
      </c>
      <c r="D36" s="23" t="str">
        <f>ฉบับครู!D36</f>
        <v>นางสาวปานวาด  จันทร์แสตม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22" t="str">
        <f>ฉบับครู!B37</f>
        <v>5/6</v>
      </c>
      <c r="C37" s="64">
        <f>ฉบับครู!C37</f>
        <v>43803</v>
      </c>
      <c r="D37" s="23" t="str">
        <f>ฉบับครู!D37</f>
        <v>นางสาวอักษราภัค  อึ้งวิจิตรอำไพ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22" t="str">
        <f>ฉบับครู!B38</f>
        <v>5/6</v>
      </c>
      <c r="C38" s="64">
        <f>ฉบับครู!C38</f>
        <v>43833</v>
      </c>
      <c r="D38" s="23" t="str">
        <f>ฉบับครู!D38</f>
        <v>นางสาวธาริณี  เจริญเขต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22" t="str">
        <f>ฉบับครู!B39</f>
        <v>5/6</v>
      </c>
      <c r="C39" s="64">
        <f>ฉบับครู!C39</f>
        <v>43838</v>
      </c>
      <c r="D39" s="23" t="str">
        <f>ฉบับครู!D39</f>
        <v>นางสาวบุษกร  นวลยี่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22" t="str">
        <f>ฉบับครู!B40</f>
        <v>5/6</v>
      </c>
      <c r="C40" s="64">
        <f>ฉบับครู!C40</f>
        <v>43877</v>
      </c>
      <c r="D40" s="23" t="str">
        <f>ฉบับครู!D40</f>
        <v>นางสาวณิชาพร  เจริญวงษ์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22" t="str">
        <f>ฉบับครู!B41</f>
        <v>5/6</v>
      </c>
      <c r="C41" s="64">
        <f>ฉบับครู!C41</f>
        <v>43891</v>
      </c>
      <c r="D41" s="23" t="str">
        <f>ฉบับครู!D41</f>
        <v>นางสาวสุธีธิดา  น้อยละมัย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22" t="str">
        <f>ฉบับครู!B42</f>
        <v>5/6</v>
      </c>
      <c r="C42" s="64">
        <f>ฉบับครู!C42</f>
        <v>43915</v>
      </c>
      <c r="D42" s="23" t="str">
        <f>ฉบับครู!D42</f>
        <v>นางสาวเกณิกา  ชีวิตไทย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22" t="str">
        <f>ฉบับครู!B43</f>
        <v>5/6</v>
      </c>
      <c r="C43" s="64">
        <f>ฉบับครู!C43</f>
        <v>43920</v>
      </c>
      <c r="D43" s="23" t="str">
        <f>ฉบับครู!D43</f>
        <v>นางสาวจิฎามาศ  อังกุรนาค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22" t="str">
        <f>ฉบับครู!B44</f>
        <v>5/6</v>
      </c>
      <c r="C44" s="64">
        <f>ฉบับครู!C44</f>
        <v>43923</v>
      </c>
      <c r="D44" s="23" t="str">
        <f>ฉบับครู!D44</f>
        <v>นางสาวตาณวี  แก่นมะสังข์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22" t="str">
        <f>ฉบับครู!B45</f>
        <v>5/6</v>
      </c>
      <c r="C45" s="64">
        <f>ฉบับครู!C45</f>
        <v>45652</v>
      </c>
      <c r="D45" s="23" t="str">
        <f>ฉบับครู!D45</f>
        <v>นางสาวกานต์ธีรา  ปุกคาม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6">H45+M45+R45+U45+AC45</f>
        <v>0</v>
      </c>
      <c r="AF45" s="20">
        <f t="shared" ref="AF45:AF46" si="17">SUM(H45,M45,R45,U45,AC45)</f>
        <v>0</v>
      </c>
      <c r="AG45" s="20" t="b">
        <f t="shared" ref="AG45:AG46" si="18">IF(L45=3,1,IF(L45=2,2,IF(L45=1,3)))</f>
        <v>0</v>
      </c>
      <c r="AH45" s="20">
        <f t="shared" ref="AH45:AH46" si="19">J45+L45+Q45+W45+AA45</f>
        <v>0</v>
      </c>
      <c r="AI45" s="20">
        <f t="shared" ref="AI45:AI46" si="20">SUM(J45,L45,Q45,W45,AA45)</f>
        <v>0</v>
      </c>
      <c r="AJ45" s="20" t="b">
        <f t="shared" ref="AJ45:AJ46" si="21">IF(Z45=3,1,IF(Z45=2,2,IF(Z45=1,3)))</f>
        <v>0</v>
      </c>
      <c r="AK45" s="20" t="b">
        <f t="shared" ref="AK45:AK46" si="22">IF(AD45=3,1,IF(AD45=2,2,IF(AD45=1,3)))</f>
        <v>0</v>
      </c>
      <c r="AL45" s="20">
        <f t="shared" ref="AL45:AL46" si="23">G45+O45+T45+Z45+AD45</f>
        <v>0</v>
      </c>
      <c r="AM45" s="20">
        <f t="shared" ref="AM45:AM46" si="24">SUM(G45,O45,T45,Z45,AD45)</f>
        <v>0</v>
      </c>
      <c r="AN45" s="20" t="b">
        <f t="shared" ref="AN45:AN46" si="25">IF(P45=3,1,IF(P45=2,2,IF(P45=1,3)))</f>
        <v>0</v>
      </c>
      <c r="AO45" s="20" t="b">
        <f t="shared" ref="AO45:AO46" si="26">IF(S45=3,1,IF(S45=2,2,IF(S45=1,3)))</f>
        <v>0</v>
      </c>
      <c r="AP45" s="20">
        <f t="shared" ref="AP45:AP46" si="27">K45+P45+S45+X45+AB45</f>
        <v>0</v>
      </c>
      <c r="AQ45" s="20">
        <f t="shared" ref="AQ45:AQ46" si="28">SUM(K45,P45,S45,X45,AB45)</f>
        <v>0</v>
      </c>
      <c r="AR45" s="20">
        <f t="shared" ref="AR45:AR46" si="29">F45+I45+N45+V45+Y45</f>
        <v>0</v>
      </c>
      <c r="AS45" s="20">
        <f t="shared" ref="AS45:AS46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22" t="str">
        <f>ฉบับครู!B46</f>
        <v>5/6</v>
      </c>
      <c r="C46" s="64">
        <f>ฉบับครู!C46</f>
        <v>45654</v>
      </c>
      <c r="D46" s="23" t="str">
        <f>ฉบับครู!D46</f>
        <v>นางสาวณัฐชยา  บุญจันทร์</v>
      </c>
      <c r="E46" s="24" t="str">
        <f>ฉบับครู!E46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6"/>
        <v>0</v>
      </c>
      <c r="AF46" s="20">
        <f t="shared" si="17"/>
        <v>0</v>
      </c>
      <c r="AG46" s="20" t="b">
        <f t="shared" si="18"/>
        <v>0</v>
      </c>
      <c r="AH46" s="20">
        <f t="shared" si="19"/>
        <v>0</v>
      </c>
      <c r="AI46" s="20">
        <f t="shared" si="20"/>
        <v>0</v>
      </c>
      <c r="AJ46" s="20" t="b">
        <f t="shared" si="21"/>
        <v>0</v>
      </c>
      <c r="AK46" s="20" t="b">
        <f t="shared" si="22"/>
        <v>0</v>
      </c>
      <c r="AL46" s="20">
        <f t="shared" si="23"/>
        <v>0</v>
      </c>
      <c r="AM46" s="20">
        <f t="shared" si="24"/>
        <v>0</v>
      </c>
      <c r="AN46" s="20" t="b">
        <f t="shared" si="25"/>
        <v>0</v>
      </c>
      <c r="AO46" s="20" t="b">
        <f t="shared" si="26"/>
        <v>0</v>
      </c>
      <c r="AP46" s="20">
        <f t="shared" si="27"/>
        <v>0</v>
      </c>
      <c r="AQ46" s="20">
        <f t="shared" si="28"/>
        <v>0</v>
      </c>
      <c r="AR46" s="20">
        <f t="shared" si="29"/>
        <v>0</v>
      </c>
      <c r="AS46" s="20">
        <f t="shared" si="30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22"/>
      <c r="C47" s="24"/>
      <c r="D47" s="23"/>
      <c r="E47" s="24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6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4" t="s">
        <v>62</v>
      </c>
      <c r="D57" s="87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4" t="s">
        <v>62</v>
      </c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8" t="s">
        <v>143</v>
      </c>
      <c r="D58" s="95"/>
      <c r="E58" s="44"/>
      <c r="F58" s="39"/>
      <c r="G58" s="39"/>
      <c r="H58" s="39"/>
      <c r="I58" s="39"/>
      <c r="J58" s="39"/>
      <c r="K58" s="39"/>
      <c r="L58" s="39"/>
      <c r="M58" s="39"/>
      <c r="N58" s="39"/>
      <c r="O58" s="86"/>
      <c r="P58" s="87"/>
      <c r="Q58" s="87"/>
      <c r="R58" s="39"/>
      <c r="S58" s="86" t="s">
        <v>144</v>
      </c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86" t="s">
        <v>63</v>
      </c>
      <c r="D59" s="87"/>
      <c r="E59" s="53"/>
      <c r="F59" s="39"/>
      <c r="G59" s="39"/>
      <c r="H59" s="39"/>
      <c r="I59" s="39"/>
      <c r="J59" s="39"/>
      <c r="K59" s="39"/>
      <c r="L59" s="39"/>
      <c r="M59" s="39"/>
      <c r="N59" s="52"/>
      <c r="O59" s="88"/>
      <c r="P59" s="87"/>
      <c r="Q59" s="87"/>
      <c r="R59" s="39"/>
      <c r="S59" s="86" t="s">
        <v>63</v>
      </c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6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zoomScale="90" zoomScaleNormal="90" workbookViewId="0">
      <pane ySplit="4" topLeftCell="A52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5" customWidth="1"/>
    <col min="2" max="2" width="5" style="45" customWidth="1"/>
    <col min="3" max="3" width="6.1640625" style="45" customWidth="1"/>
    <col min="4" max="4" width="19.9140625" style="45" customWidth="1"/>
    <col min="5" max="5" width="5.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8" customHeight="1" x14ac:dyDescent="0.6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9" t="s">
        <v>0</v>
      </c>
      <c r="B2" s="90"/>
      <c r="C2" s="90"/>
      <c r="D2" s="90"/>
      <c r="E2" s="91"/>
      <c r="F2" s="92" t="s">
        <v>64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35"/>
      <c r="AF2" s="83" t="s">
        <v>2</v>
      </c>
      <c r="AG2" s="36"/>
      <c r="AH2" s="36"/>
      <c r="AI2" s="83" t="s">
        <v>3</v>
      </c>
      <c r="AJ2" s="36"/>
      <c r="AK2" s="36"/>
      <c r="AL2" s="36"/>
      <c r="AM2" s="83" t="s">
        <v>4</v>
      </c>
      <c r="AN2" s="36"/>
      <c r="AO2" s="36"/>
      <c r="AP2" s="36"/>
      <c r="AQ2" s="83" t="s">
        <v>5</v>
      </c>
      <c r="AR2" s="36"/>
      <c r="AS2" s="83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9" t="str">
        <f>ฉบับนักเรียน!A3</f>
        <v>นางสาวธิรมันต์ เจือจันทร์  นายยุทธภูมิ ภูมิอีเตี้ย</v>
      </c>
      <c r="B3" s="90"/>
      <c r="C3" s="90"/>
      <c r="D3" s="90"/>
      <c r="E3" s="91"/>
      <c r="F3" s="89" t="s">
        <v>7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  <c r="AE3" s="35"/>
      <c r="AF3" s="84"/>
      <c r="AG3" s="36"/>
      <c r="AH3" s="36"/>
      <c r="AI3" s="84"/>
      <c r="AJ3" s="36"/>
      <c r="AK3" s="36"/>
      <c r="AL3" s="36"/>
      <c r="AM3" s="84"/>
      <c r="AN3" s="36"/>
      <c r="AO3" s="36"/>
      <c r="AP3" s="36"/>
      <c r="AQ3" s="84"/>
      <c r="AR3" s="36"/>
      <c r="AS3" s="84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85"/>
      <c r="AG4" s="36"/>
      <c r="AH4" s="36"/>
      <c r="AI4" s="85"/>
      <c r="AJ4" s="36"/>
      <c r="AK4" s="36"/>
      <c r="AL4" s="36"/>
      <c r="AM4" s="85"/>
      <c r="AN4" s="36"/>
      <c r="AO4" s="36"/>
      <c r="AP4" s="36"/>
      <c r="AQ4" s="85"/>
      <c r="AR4" s="36"/>
      <c r="AS4" s="85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6">
      <c r="A5" s="37" t="s">
        <v>66</v>
      </c>
      <c r="B5" s="38" t="s">
        <v>142</v>
      </c>
      <c r="C5" s="80">
        <v>42944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6">
      <c r="A6" s="20" t="s">
        <v>13</v>
      </c>
      <c r="B6" s="38" t="s">
        <v>142</v>
      </c>
      <c r="C6" s="82">
        <v>43389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6">
      <c r="A7" s="20" t="s">
        <v>14</v>
      </c>
      <c r="B7" s="38" t="s">
        <v>142</v>
      </c>
      <c r="C7" s="82">
        <v>43428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6">
      <c r="A8" s="20" t="s">
        <v>15</v>
      </c>
      <c r="B8" s="38" t="s">
        <v>142</v>
      </c>
      <c r="C8" s="80">
        <v>43500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6">
      <c r="A9" s="20" t="s">
        <v>16</v>
      </c>
      <c r="B9" s="38" t="s">
        <v>142</v>
      </c>
      <c r="C9" s="80">
        <v>43591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6">
      <c r="A10" s="20" t="s">
        <v>17</v>
      </c>
      <c r="B10" s="38" t="s">
        <v>142</v>
      </c>
      <c r="C10" s="80">
        <v>43685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6">
      <c r="A11" s="20" t="s">
        <v>18</v>
      </c>
      <c r="B11" s="38" t="s">
        <v>142</v>
      </c>
      <c r="C11" s="81">
        <v>43722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6">
      <c r="A12" s="20" t="s">
        <v>19</v>
      </c>
      <c r="B12" s="38" t="s">
        <v>142</v>
      </c>
      <c r="C12" s="81">
        <v>43770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6">
      <c r="A13" s="20" t="s">
        <v>20</v>
      </c>
      <c r="B13" s="38" t="s">
        <v>142</v>
      </c>
      <c r="C13" s="80">
        <v>43816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6">
      <c r="A14" s="20" t="s">
        <v>21</v>
      </c>
      <c r="B14" s="38" t="s">
        <v>142</v>
      </c>
      <c r="C14" s="80">
        <v>43820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6">
      <c r="A15" s="20" t="s">
        <v>22</v>
      </c>
      <c r="B15" s="38" t="s">
        <v>142</v>
      </c>
      <c r="C15" s="81">
        <v>43853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6">
      <c r="A16" s="20" t="s">
        <v>23</v>
      </c>
      <c r="B16" s="38" t="s">
        <v>142</v>
      </c>
      <c r="C16" s="80">
        <v>43863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6">
      <c r="A17" s="20" t="s">
        <v>24</v>
      </c>
      <c r="B17" s="38" t="s">
        <v>142</v>
      </c>
      <c r="C17" s="80">
        <v>43868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6">
      <c r="A18" s="20" t="s">
        <v>25</v>
      </c>
      <c r="B18" s="38" t="s">
        <v>142</v>
      </c>
      <c r="C18" s="80">
        <v>43903</v>
      </c>
      <c r="D18" s="23" t="s">
        <v>113</v>
      </c>
      <c r="E18" s="37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6">
      <c r="A19" s="20" t="s">
        <v>26</v>
      </c>
      <c r="B19" s="38" t="s">
        <v>142</v>
      </c>
      <c r="C19" s="80">
        <v>43913</v>
      </c>
      <c r="D19" s="23" t="s">
        <v>114</v>
      </c>
      <c r="E19" s="37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6">
      <c r="A20" s="20" t="s">
        <v>27</v>
      </c>
      <c r="B20" s="38" t="s">
        <v>142</v>
      </c>
      <c r="C20" s="82">
        <v>43940</v>
      </c>
      <c r="D20" s="23" t="s">
        <v>115</v>
      </c>
      <c r="E20" s="37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6">
      <c r="A21" s="20" t="s">
        <v>28</v>
      </c>
      <c r="B21" s="38" t="s">
        <v>142</v>
      </c>
      <c r="C21" s="80">
        <v>44624</v>
      </c>
      <c r="D21" s="23" t="s">
        <v>116</v>
      </c>
      <c r="E21" s="37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6">
      <c r="A22" s="20" t="s">
        <v>29</v>
      </c>
      <c r="B22" s="38" t="s">
        <v>142</v>
      </c>
      <c r="C22" s="82">
        <v>43400</v>
      </c>
      <c r="D22" s="23" t="s">
        <v>117</v>
      </c>
      <c r="E22" s="37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6">
      <c r="A23" s="20" t="s">
        <v>30</v>
      </c>
      <c r="B23" s="38" t="s">
        <v>142</v>
      </c>
      <c r="C23" s="82">
        <v>43433</v>
      </c>
      <c r="D23" s="23" t="s">
        <v>118</v>
      </c>
      <c r="E23" s="37" t="s">
        <v>67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6">
      <c r="A24" s="20" t="s">
        <v>31</v>
      </c>
      <c r="B24" s="38" t="s">
        <v>142</v>
      </c>
      <c r="C24" s="82">
        <v>43444</v>
      </c>
      <c r="D24" s="23" t="s">
        <v>119</v>
      </c>
      <c r="E24" s="37" t="s">
        <v>67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6">
      <c r="A25" s="20" t="s">
        <v>32</v>
      </c>
      <c r="B25" s="38" t="s">
        <v>142</v>
      </c>
      <c r="C25" s="80">
        <v>43508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38" t="s">
        <v>142</v>
      </c>
      <c r="C26" s="80">
        <v>43509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6">
      <c r="A27" s="20" t="s">
        <v>34</v>
      </c>
      <c r="B27" s="38" t="s">
        <v>142</v>
      </c>
      <c r="C27" s="80">
        <v>43512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38" t="s">
        <v>142</v>
      </c>
      <c r="C28" s="80">
        <v>43518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38" t="s">
        <v>142</v>
      </c>
      <c r="C29" s="80">
        <v>43571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38" t="s">
        <v>142</v>
      </c>
      <c r="C30" s="80">
        <v>43574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38" t="s">
        <v>142</v>
      </c>
      <c r="C31" s="80">
        <v>43651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38" t="s">
        <v>142</v>
      </c>
      <c r="C32" s="80">
        <v>43736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38" t="s">
        <v>142</v>
      </c>
      <c r="C33" s="80">
        <v>43746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38" t="s">
        <v>142</v>
      </c>
      <c r="C34" s="80">
        <v>43753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38" t="s">
        <v>142</v>
      </c>
      <c r="C35" s="80">
        <v>43783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38" t="s">
        <v>142</v>
      </c>
      <c r="C36" s="80">
        <v>43790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38" t="s">
        <v>142</v>
      </c>
      <c r="C37" s="80">
        <v>43803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38" t="s">
        <v>142</v>
      </c>
      <c r="C38" s="80">
        <v>43833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38" t="s">
        <v>142</v>
      </c>
      <c r="C39" s="80">
        <v>43838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38" t="s">
        <v>142</v>
      </c>
      <c r="C40" s="80">
        <v>43877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38" t="s">
        <v>142</v>
      </c>
      <c r="C41" s="80">
        <v>43891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38" t="s">
        <v>142</v>
      </c>
      <c r="C42" s="80">
        <v>43915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38" t="s">
        <v>142</v>
      </c>
      <c r="C43" s="80">
        <v>43920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38" t="s">
        <v>142</v>
      </c>
      <c r="C44" s="80">
        <v>43923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38" t="s">
        <v>142</v>
      </c>
      <c r="C45" s="81">
        <v>45652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38" t="s">
        <v>142</v>
      </c>
      <c r="C46" s="81">
        <v>45654</v>
      </c>
      <c r="D46" s="23" t="s">
        <v>141</v>
      </c>
      <c r="E46" s="20" t="s">
        <v>68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/>
      <c r="B47" s="38"/>
      <c r="C47" s="25"/>
      <c r="D47" s="41"/>
      <c r="E47" s="2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4" t="s">
        <v>62</v>
      </c>
      <c r="D56" s="87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4" t="s">
        <v>62</v>
      </c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8" t="s">
        <v>143</v>
      </c>
      <c r="D57" s="95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6"/>
      <c r="P57" s="87"/>
      <c r="Q57" s="87"/>
      <c r="R57" s="39"/>
      <c r="S57" s="86" t="s">
        <v>144</v>
      </c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6" t="s">
        <v>63</v>
      </c>
      <c r="D58" s="87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8"/>
      <c r="P58" s="87"/>
      <c r="Q58" s="87"/>
      <c r="R58" s="39"/>
      <c r="S58" s="86" t="s">
        <v>63</v>
      </c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D62" sqref="D62"/>
    </sheetView>
  </sheetViews>
  <sheetFormatPr defaultColWidth="10.08203125" defaultRowHeight="15" customHeight="1" x14ac:dyDescent="0.6"/>
  <cols>
    <col min="1" max="1" width="4.58203125" style="45" customWidth="1"/>
    <col min="2" max="2" width="5.6640625" style="45" customWidth="1"/>
    <col min="3" max="3" width="7" style="45" customWidth="1"/>
    <col min="4" max="4" width="26.9140625" style="45" customWidth="1"/>
    <col min="5" max="5" width="6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9.5" customHeight="1" x14ac:dyDescent="0.6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6">
      <c r="A2" s="96" t="s">
        <v>0</v>
      </c>
      <c r="B2" s="90"/>
      <c r="C2" s="90"/>
      <c r="D2" s="90"/>
      <c r="E2" s="91"/>
      <c r="F2" s="97" t="s">
        <v>69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23"/>
      <c r="AF2" s="83" t="s">
        <v>2</v>
      </c>
      <c r="AG2" s="36"/>
      <c r="AH2" s="36"/>
      <c r="AI2" s="83" t="s">
        <v>3</v>
      </c>
      <c r="AJ2" s="36"/>
      <c r="AK2" s="36"/>
      <c r="AL2" s="36"/>
      <c r="AM2" s="83" t="s">
        <v>4</v>
      </c>
      <c r="AN2" s="36"/>
      <c r="AO2" s="36"/>
      <c r="AP2" s="36"/>
      <c r="AQ2" s="83" t="s">
        <v>5</v>
      </c>
      <c r="AR2" s="36"/>
      <c r="AS2" s="83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6">
      <c r="A3" s="89" t="str">
        <f>ฉบับนักเรียน!A3</f>
        <v>นางสาวธิรมันต์ เจือจันทร์  นายยุทธภูมิ ภูมิอีเตี้ย</v>
      </c>
      <c r="B3" s="90"/>
      <c r="C3" s="90"/>
      <c r="D3" s="90"/>
      <c r="E3" s="91"/>
      <c r="F3" s="96" t="s">
        <v>7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  <c r="AE3" s="23"/>
      <c r="AF3" s="84"/>
      <c r="AG3" s="36"/>
      <c r="AH3" s="36"/>
      <c r="AI3" s="84"/>
      <c r="AJ3" s="36"/>
      <c r="AK3" s="36"/>
      <c r="AL3" s="36"/>
      <c r="AM3" s="84"/>
      <c r="AN3" s="36"/>
      <c r="AO3" s="36"/>
      <c r="AP3" s="36"/>
      <c r="AQ3" s="84"/>
      <c r="AR3" s="36"/>
      <c r="AS3" s="84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6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85"/>
      <c r="AG4" s="36"/>
      <c r="AH4" s="36"/>
      <c r="AI4" s="85"/>
      <c r="AJ4" s="36"/>
      <c r="AK4" s="36"/>
      <c r="AL4" s="36"/>
      <c r="AM4" s="85"/>
      <c r="AN4" s="36"/>
      <c r="AO4" s="36"/>
      <c r="AP4" s="36"/>
      <c r="AQ4" s="85"/>
      <c r="AR4" s="36"/>
      <c r="AS4" s="85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 t="s">
        <v>66</v>
      </c>
      <c r="B5" s="43" t="str">
        <f>ฉบับครู!B5</f>
        <v>5/6</v>
      </c>
      <c r="C5" s="48">
        <f>ฉบับนักเรียน!C5</f>
        <v>42944</v>
      </c>
      <c r="D5" s="49" t="str">
        <f>ฉบับครู!D5</f>
        <v>นายสุธิเดช  พลอินต๊ะ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7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43" t="str">
        <f>ฉบับครู!B6</f>
        <v>5/6</v>
      </c>
      <c r="C6" s="48">
        <f>ฉบับนักเรียน!C6</f>
        <v>43389</v>
      </c>
      <c r="D6" s="51" t="str">
        <f>ฉบับนักเรียน!D6</f>
        <v>นายเสฏฐวุฒิ  อินทร์ภูวงษ์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43" t="str">
        <f>ฉบับครู!B7</f>
        <v>5/6</v>
      </c>
      <c r="C7" s="48">
        <f>ฉบับนักเรียน!C7</f>
        <v>43428</v>
      </c>
      <c r="D7" s="51" t="str">
        <f>ฉบับนักเรียน!D7</f>
        <v>นายสรภพ  ธงหิมาลัย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43" t="str">
        <f>ฉบับครู!B8</f>
        <v>5/6</v>
      </c>
      <c r="C8" s="48">
        <f>ฉบับนักเรียน!C8</f>
        <v>43500</v>
      </c>
      <c r="D8" s="51" t="str">
        <f>ฉบับนักเรียน!D8</f>
        <v>นายวรกันต์  สุริยะเจริญ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43" t="str">
        <f>ฉบับครู!B9</f>
        <v>5/6</v>
      </c>
      <c r="C9" s="48">
        <f>ฉบับนักเรียน!C9</f>
        <v>43591</v>
      </c>
      <c r="D9" s="51" t="str">
        <f>ฉบับนักเรียน!D9</f>
        <v>นายปิยพัทธ์  หนุนทรัพย์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43" t="str">
        <f>ฉบับครู!B10</f>
        <v>5/6</v>
      </c>
      <c r="C10" s="48">
        <f>ฉบับนักเรียน!C10</f>
        <v>43685</v>
      </c>
      <c r="D10" s="51" t="str">
        <f>ฉบับนักเรียน!D10</f>
        <v>นายวรกานต์  เกษรบัว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43" t="str">
        <f>ฉบับครู!B11</f>
        <v>5/6</v>
      </c>
      <c r="C11" s="48">
        <f>ฉบับนักเรียน!C11</f>
        <v>43722</v>
      </c>
      <c r="D11" s="51" t="str">
        <f>ฉบับนักเรียน!D11</f>
        <v>นายทิฆัมพร   เมฆี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43" t="str">
        <f>ฉบับครู!B12</f>
        <v>5/6</v>
      </c>
      <c r="C12" s="48">
        <f>ฉบับนักเรียน!C12</f>
        <v>43770</v>
      </c>
      <c r="D12" s="51" t="str">
        <f>ฉบับนักเรียน!D12</f>
        <v>นายพงศกร   ทองคง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43" t="str">
        <f>ฉบับครู!B13</f>
        <v>5/6</v>
      </c>
      <c r="C13" s="48">
        <f>ฉบับนักเรียน!C13</f>
        <v>43816</v>
      </c>
      <c r="D13" s="51" t="str">
        <f>ฉบับนักเรียน!D13</f>
        <v>นายวรกิจ  แสนใจ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43" t="str">
        <f>ฉบับครู!B14</f>
        <v>5/6</v>
      </c>
      <c r="C14" s="48">
        <f>ฉบับนักเรียน!C14</f>
        <v>43820</v>
      </c>
      <c r="D14" s="51" t="str">
        <f>ฉบับนักเรียน!D14</f>
        <v>นายสิทธิธาดา  คุ้มโต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43" t="str">
        <f>ฉบับครู!B15</f>
        <v>5/6</v>
      </c>
      <c r="C15" s="48">
        <f>ฉบับนักเรียน!C15</f>
        <v>43853</v>
      </c>
      <c r="D15" s="51" t="str">
        <f>ฉบับนักเรียน!D15</f>
        <v>นายกรณ์คุนส์  สงวนรัตน์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43" t="str">
        <f>ฉบับครู!B16</f>
        <v>5/6</v>
      </c>
      <c r="C16" s="48">
        <f>ฉบับนักเรียน!C16</f>
        <v>43863</v>
      </c>
      <c r="D16" s="51" t="str">
        <f>ฉบับนักเรียน!D16</f>
        <v>นายภัทรธร  รู้เจน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43" t="str">
        <f>ฉบับครู!B17</f>
        <v>5/6</v>
      </c>
      <c r="C17" s="48">
        <f>ฉบับนักเรียน!C17</f>
        <v>43868</v>
      </c>
      <c r="D17" s="51" t="str">
        <f>ฉบับนักเรียน!D17</f>
        <v>นายอธิษฐ์  ชำนาญจุ้ย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43" t="str">
        <f>ฉบับครู!B18</f>
        <v>5/6</v>
      </c>
      <c r="C18" s="48">
        <f>ฉบับนักเรียน!C18</f>
        <v>43903</v>
      </c>
      <c r="D18" s="51" t="str">
        <f>ฉบับนักเรียน!D18</f>
        <v>นายปิยะวัฒน์  หลักคำ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43" t="str">
        <f>ฉบับครู!B19</f>
        <v>5/6</v>
      </c>
      <c r="C19" s="48">
        <f>ฉบับนักเรียน!C19</f>
        <v>43913</v>
      </c>
      <c r="D19" s="51" t="str">
        <f>ฉบับนักเรียน!D19</f>
        <v>นายสิรภพ  ขอมเดช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43" t="str">
        <f>ฉบับครู!B20</f>
        <v>5/6</v>
      </c>
      <c r="C20" s="48">
        <f>ฉบับนักเรียน!C20</f>
        <v>43940</v>
      </c>
      <c r="D20" s="51" t="str">
        <f>ฉบับนักเรียน!D20</f>
        <v>นายสุชาครีย์  ทัศมาลี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43" t="str">
        <f>ฉบับครู!B21</f>
        <v>5/6</v>
      </c>
      <c r="C21" s="48">
        <f>ฉบับนักเรียน!C21</f>
        <v>44624</v>
      </c>
      <c r="D21" s="51" t="str">
        <f>ฉบับนักเรียน!D21</f>
        <v>นายปรพล  เอื้อศิริประชา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43" t="str">
        <f>ฉบับครู!B22</f>
        <v>5/6</v>
      </c>
      <c r="C22" s="48">
        <f>ฉบับนักเรียน!C22</f>
        <v>43400</v>
      </c>
      <c r="D22" s="51" t="str">
        <f>ฉบับนักเรียน!D22</f>
        <v>นางสาวชิสา  ลัทธพิพัฒน์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43" t="str">
        <f>ฉบับครู!B23</f>
        <v>5/6</v>
      </c>
      <c r="C23" s="48">
        <f>ฉบับนักเรียน!C23</f>
        <v>43433</v>
      </c>
      <c r="D23" s="51" t="str">
        <f>ฉบับนักเรียน!D23</f>
        <v>นางสาวเจนจิรา  ปัสสาสิงห์</v>
      </c>
      <c r="E23" s="20" t="str">
        <f>ฉบับนักเรียน!E23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43" t="str">
        <f>ฉบับครู!B24</f>
        <v>5/6</v>
      </c>
      <c r="C24" s="48">
        <f>ฉบับนักเรียน!C24</f>
        <v>43444</v>
      </c>
      <c r="D24" s="51" t="str">
        <f>ฉบับนักเรียน!D24</f>
        <v>นางสาวพิยะฐา  แพ่งรักษ์</v>
      </c>
      <c r="E24" s="20" t="str">
        <f>ฉบับนักเรียน!E24</f>
        <v>ชาย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43" t="str">
        <f>ฉบับครู!B25</f>
        <v>5/6</v>
      </c>
      <c r="C25" s="48">
        <f>ฉบับนักเรียน!C25</f>
        <v>43508</v>
      </c>
      <c r="D25" s="51" t="str">
        <f>ฉบับนักเรียน!D25</f>
        <v>นางสาวจิระประภา  นวลสี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6">
      <c r="A26" s="20" t="s">
        <v>33</v>
      </c>
      <c r="B26" s="43" t="str">
        <f>ฉบับครู!B26</f>
        <v>5/6</v>
      </c>
      <c r="C26" s="48">
        <f>ฉบับนักเรียน!C26</f>
        <v>43509</v>
      </c>
      <c r="D26" s="51" t="str">
        <f>ฉบับนักเรียน!D26</f>
        <v>นางสาวณัฏฐ์รดา  วสิษฐ์สินกุล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6">
      <c r="A27" s="20" t="s">
        <v>34</v>
      </c>
      <c r="B27" s="43" t="str">
        <f>ฉบับครู!B27</f>
        <v>5/6</v>
      </c>
      <c r="C27" s="48">
        <f>ฉบับนักเรียน!C27</f>
        <v>43512</v>
      </c>
      <c r="D27" s="51" t="str">
        <f>ฉบับนักเรียน!D27</f>
        <v>นางสาวธนัชญา  ทรัพย์นราธร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43" t="str">
        <f>ฉบับครู!B28</f>
        <v>5/6</v>
      </c>
      <c r="C28" s="48">
        <f>ฉบับนักเรียน!C28</f>
        <v>43518</v>
      </c>
      <c r="D28" s="51" t="str">
        <f>ฉบับนักเรียน!D28</f>
        <v>นางสาวปาริฉัตร  ครองยุทธ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43" t="str">
        <f>ฉบับครู!B29</f>
        <v>5/6</v>
      </c>
      <c r="C29" s="48">
        <f>ฉบับนักเรียน!C29</f>
        <v>43571</v>
      </c>
      <c r="D29" s="51" t="str">
        <f>ฉบับนักเรียน!D29</f>
        <v>นางสาววิจิตรา  ภาพโสภา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43" t="str">
        <f>ฉบับครู!B30</f>
        <v>5/6</v>
      </c>
      <c r="C30" s="48">
        <f>ฉบับนักเรียน!C30</f>
        <v>43574</v>
      </c>
      <c r="D30" s="51" t="str">
        <f>ฉบับนักเรียน!D30</f>
        <v>นางสาววิสสุตา  ช่วยบุญชู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43" t="str">
        <f>ฉบับครู!B31</f>
        <v>5/6</v>
      </c>
      <c r="C31" s="48">
        <f>ฉบับนักเรียน!C31</f>
        <v>43651</v>
      </c>
      <c r="D31" s="51" t="str">
        <f>ฉบับนักเรียน!D31</f>
        <v>นางสาวเข็มจิรา  ปิยะพงษ์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43" t="str">
        <f>ฉบับครู!B32</f>
        <v>5/6</v>
      </c>
      <c r="C32" s="48">
        <f>ฉบับนักเรียน!C32</f>
        <v>43736</v>
      </c>
      <c r="D32" s="51" t="str">
        <f>ฉบับนักเรียน!D32</f>
        <v>นางสาวจิรัชยาพร  อินกุณา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43" t="str">
        <f>ฉบับครู!B33</f>
        <v>5/6</v>
      </c>
      <c r="C33" s="48">
        <f>ฉบับนักเรียน!C33</f>
        <v>43746</v>
      </c>
      <c r="D33" s="51" t="str">
        <f>ฉบับนักเรียน!D33</f>
        <v>นางสาวปณิดาพร  ทองหวาน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43" t="str">
        <f>ฉบับครู!B34</f>
        <v>5/6</v>
      </c>
      <c r="C34" s="48">
        <f>ฉบับนักเรียน!C34</f>
        <v>43753</v>
      </c>
      <c r="D34" s="51" t="str">
        <f>ฉบับนักเรียน!D34</f>
        <v>นางสาวมานิตา  ประภัตรกุล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43" t="str">
        <f>ฉบับครู!B35</f>
        <v>5/6</v>
      </c>
      <c r="C35" s="48">
        <f>ฉบับนักเรียน!C35</f>
        <v>43783</v>
      </c>
      <c r="D35" s="51" t="str">
        <f>ฉบับนักเรียน!D35</f>
        <v>นางสาวชลธิชา  สุดประเวศ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43" t="str">
        <f>ฉบับครู!B36</f>
        <v>5/6</v>
      </c>
      <c r="C36" s="48">
        <f>ฉบับนักเรียน!C36</f>
        <v>43790</v>
      </c>
      <c r="D36" s="51" t="str">
        <f>ฉบับนักเรียน!D36</f>
        <v>นางสาวปานวาด  จันทร์แสตม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43" t="str">
        <f>ฉบับครู!B37</f>
        <v>5/6</v>
      </c>
      <c r="C37" s="48">
        <f>ฉบับนักเรียน!C37</f>
        <v>43803</v>
      </c>
      <c r="D37" s="51" t="str">
        <f>ฉบับนักเรียน!D37</f>
        <v>นางสาวอักษราภัค  อึ้งวิจิตรอำไพ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43" t="str">
        <f>ฉบับครู!B38</f>
        <v>5/6</v>
      </c>
      <c r="C38" s="48">
        <f>ฉบับนักเรียน!C38</f>
        <v>43833</v>
      </c>
      <c r="D38" s="51" t="str">
        <f>ฉบับนักเรียน!D38</f>
        <v>นางสาวธาริณี  เจริญเขต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43" t="str">
        <f>ฉบับครู!B39</f>
        <v>5/6</v>
      </c>
      <c r="C39" s="48">
        <f>ฉบับนักเรียน!C39</f>
        <v>43838</v>
      </c>
      <c r="D39" s="51" t="str">
        <f>ฉบับนักเรียน!D39</f>
        <v>นางสาวบุษกร  นวลยี่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43" t="str">
        <f>ฉบับครู!B40</f>
        <v>5/6</v>
      </c>
      <c r="C40" s="48">
        <f>ฉบับนักเรียน!C40</f>
        <v>43877</v>
      </c>
      <c r="D40" s="51" t="str">
        <f>ฉบับนักเรียน!D40</f>
        <v>นางสาวณิชาพร  เจริญวงษ์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43" t="str">
        <f>ฉบับครู!B41</f>
        <v>5/6</v>
      </c>
      <c r="C41" s="48">
        <f>ฉบับนักเรียน!C41</f>
        <v>43891</v>
      </c>
      <c r="D41" s="51" t="str">
        <f>ฉบับนักเรียน!D41</f>
        <v>นางสาวสุธีธิดา  น้อยละมัย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43" t="str">
        <f>ฉบับครู!B42</f>
        <v>5/6</v>
      </c>
      <c r="C42" s="48">
        <f>ฉบับนักเรียน!C42</f>
        <v>43915</v>
      </c>
      <c r="D42" s="51" t="str">
        <f>ฉบับนักเรียน!D42</f>
        <v>นางสาวเกณิกา  ชีวิตไทย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43" t="str">
        <f>ฉบับครู!B43</f>
        <v>5/6</v>
      </c>
      <c r="C43" s="48">
        <f>ฉบับนักเรียน!C43</f>
        <v>43920</v>
      </c>
      <c r="D43" s="51" t="str">
        <f>ฉบับนักเรียน!D43</f>
        <v>นางสาวจิฎามาศ  อังกุรนาค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43" t="str">
        <f>ฉบับครู!B44</f>
        <v>5/6</v>
      </c>
      <c r="C44" s="48">
        <f>ฉบับนักเรียน!C44</f>
        <v>43923</v>
      </c>
      <c r="D44" s="51" t="str">
        <f>ฉบับนักเรียน!D44</f>
        <v>นางสาวตาณวี  แก่นมะสังข์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43" t="str">
        <f>ฉบับครู!B45</f>
        <v>5/6</v>
      </c>
      <c r="C45" s="48">
        <f>ฉบับนักเรียน!C45</f>
        <v>45652</v>
      </c>
      <c r="D45" s="51" t="str">
        <f>ฉบับนักเรียน!D45</f>
        <v>นางสาวกานต์ธีรา  ปุกคาม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43" t="str">
        <f>ฉบับครู!B46</f>
        <v>5/6</v>
      </c>
      <c r="C46" s="48">
        <f>ฉบับนักเรียน!C46</f>
        <v>45654</v>
      </c>
      <c r="D46" s="51" t="str">
        <f>ฉบับนักเรียน!D46</f>
        <v>นางสาวณัฐชยา  บุญจันทร์</v>
      </c>
      <c r="E46" s="20" t="str">
        <f>ฉบับนักเรียน!E46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43"/>
      <c r="C47" s="17"/>
      <c r="D47" s="51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4" t="s">
        <v>62</v>
      </c>
      <c r="D56" s="87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4" t="s">
        <v>62</v>
      </c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8" t="s">
        <v>143</v>
      </c>
      <c r="D57" s="95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6"/>
      <c r="P57" s="87"/>
      <c r="Q57" s="87"/>
      <c r="R57" s="39"/>
      <c r="S57" s="86" t="s">
        <v>144</v>
      </c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6" t="s">
        <v>63</v>
      </c>
      <c r="D58" s="87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8"/>
      <c r="P58" s="87"/>
      <c r="Q58" s="87"/>
      <c r="R58" s="39"/>
      <c r="S58" s="86" t="s">
        <v>63</v>
      </c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abSelected="1" topLeftCell="A49" workbookViewId="0">
      <selection activeCell="C44" sqref="C44:S46"/>
    </sheetView>
  </sheetViews>
  <sheetFormatPr defaultColWidth="10.08203125" defaultRowHeight="15" customHeight="1" x14ac:dyDescent="0.6"/>
  <cols>
    <col min="1" max="1" width="2.4140625" style="45" customWidth="1"/>
    <col min="2" max="2" width="4.1640625" style="45" customWidth="1"/>
    <col min="3" max="3" width="5.08203125" style="45" customWidth="1"/>
    <col min="4" max="4" width="6.58203125" style="45" customWidth="1"/>
    <col min="5" max="5" width="26.9140625" style="45" customWidth="1"/>
    <col min="6" max="6" width="9.08203125" style="45" customWidth="1"/>
    <col min="7" max="7" width="4.4140625" style="45" customWidth="1"/>
    <col min="8" max="8" width="10" style="45" customWidth="1"/>
    <col min="9" max="9" width="4.4140625" style="45" customWidth="1"/>
    <col min="10" max="10" width="10.4140625" style="45" customWidth="1"/>
    <col min="11" max="11" width="4.4140625" style="45" customWidth="1"/>
    <col min="12" max="12" width="10.6640625" style="45" customWidth="1"/>
    <col min="13" max="13" width="4.4140625" style="45" customWidth="1"/>
    <col min="14" max="14" width="11.08203125" style="45" customWidth="1"/>
    <col min="15" max="15" width="4.4140625" style="45" customWidth="1"/>
    <col min="16" max="16" width="10.1640625" style="45" customWidth="1"/>
    <col min="17" max="17" width="6.08203125" style="45" hidden="1" customWidth="1"/>
    <col min="18" max="18" width="4.4140625" style="45" customWidth="1"/>
    <col min="19" max="19" width="10.91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9" t="s">
        <v>0</v>
      </c>
      <c r="C2" s="90"/>
      <c r="D2" s="90"/>
      <c r="E2" s="90"/>
      <c r="F2" s="91"/>
      <c r="G2" s="98" t="s">
        <v>70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9" t="str">
        <f>ฉบับนักเรียน!A3</f>
        <v>นางสาวธิรมันต์ เจือจันทร์  นายยุทธภูมิ ภูมิอีเตี้ย</v>
      </c>
      <c r="C3" s="90"/>
      <c r="D3" s="90"/>
      <c r="E3" s="90"/>
      <c r="F3" s="91"/>
      <c r="G3" s="89" t="s">
        <v>71</v>
      </c>
      <c r="H3" s="91"/>
      <c r="I3" s="89" t="s">
        <v>72</v>
      </c>
      <c r="J3" s="91"/>
      <c r="K3" s="89" t="s">
        <v>73</v>
      </c>
      <c r="L3" s="91"/>
      <c r="M3" s="89" t="s">
        <v>74</v>
      </c>
      <c r="N3" s="91"/>
      <c r="O3" s="89" t="s">
        <v>75</v>
      </c>
      <c r="P3" s="91"/>
      <c r="Q3" s="54"/>
      <c r="R3" s="89" t="s">
        <v>76</v>
      </c>
      <c r="S3" s="91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5/6</v>
      </c>
      <c r="D5" s="48">
        <f>ฉบับนักเรียน!C5</f>
        <v>42944</v>
      </c>
      <c r="E5" s="51" t="str">
        <f>ฉบับนักเรียน!D5</f>
        <v>นายสุธิเดช  พลอินต๊ะ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5/6</v>
      </c>
      <c r="D6" s="48">
        <f>ฉบับนักเรียน!C6</f>
        <v>43389</v>
      </c>
      <c r="E6" s="51" t="str">
        <f>ฉบับนักเรียน!D6</f>
        <v>นายเสฏฐวุฒิ  อินทร์ภูวงษ์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5/6</v>
      </c>
      <c r="D7" s="48">
        <f>ฉบับนักเรียน!C7</f>
        <v>43428</v>
      </c>
      <c r="E7" s="51" t="str">
        <f>ฉบับนักเรียน!D7</f>
        <v>นายสรภพ  ธงหิมาลัย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5/6</v>
      </c>
      <c r="D8" s="48">
        <f>ฉบับนักเรียน!C8</f>
        <v>43500</v>
      </c>
      <c r="E8" s="51" t="str">
        <f>ฉบับนักเรียน!D8</f>
        <v>นายวรกันต์  สุริยะเจริญ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5/6</v>
      </c>
      <c r="D9" s="48">
        <f>ฉบับนักเรียน!C9</f>
        <v>43591</v>
      </c>
      <c r="E9" s="51" t="str">
        <f>ฉบับนักเรียน!D9</f>
        <v>นายปิยพัทธ์  หนุนทรัพย์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5/6</v>
      </c>
      <c r="D10" s="48">
        <f>ฉบับนักเรียน!C10</f>
        <v>43685</v>
      </c>
      <c r="E10" s="51" t="str">
        <f>ฉบับนักเรียน!D10</f>
        <v>นายวรกานต์  เกษรบัว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5/6</v>
      </c>
      <c r="D11" s="48">
        <f>ฉบับนักเรียน!C11</f>
        <v>43722</v>
      </c>
      <c r="E11" s="51" t="str">
        <f>ฉบับนักเรียน!D11</f>
        <v>นายทิฆัมพร   เมฆี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5/6</v>
      </c>
      <c r="D12" s="48">
        <f>ฉบับนักเรียน!C12</f>
        <v>43770</v>
      </c>
      <c r="E12" s="51" t="str">
        <f>ฉบับนักเรียน!D12</f>
        <v>นายพงศกร   ทองคง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5/6</v>
      </c>
      <c r="D13" s="48">
        <f>ฉบับนักเรียน!C13</f>
        <v>43816</v>
      </c>
      <c r="E13" s="51" t="str">
        <f>ฉบับนักเรียน!D13</f>
        <v>นายวรกิจ  แสนใจ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5/6</v>
      </c>
      <c r="D14" s="48">
        <f>ฉบับนักเรียน!C14</f>
        <v>43820</v>
      </c>
      <c r="E14" s="51" t="str">
        <f>ฉบับนักเรียน!D14</f>
        <v>นายสิทธิธาดา  คุ้มโต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5/6</v>
      </c>
      <c r="D15" s="48">
        <f>ฉบับนักเรียน!C15</f>
        <v>43853</v>
      </c>
      <c r="E15" s="51" t="str">
        <f>ฉบับนักเรียน!D15</f>
        <v>นายกรณ์คุนส์  สงวนรัตน์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5/6</v>
      </c>
      <c r="D16" s="48">
        <f>ฉบับนักเรียน!C16</f>
        <v>43863</v>
      </c>
      <c r="E16" s="51" t="str">
        <f>ฉบับนักเรียน!D16</f>
        <v>นายภัทรธร  รู้เจน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5/6</v>
      </c>
      <c r="D17" s="48">
        <f>ฉบับนักเรียน!C17</f>
        <v>43868</v>
      </c>
      <c r="E17" s="51" t="str">
        <f>ฉบับนักเรียน!D17</f>
        <v>นายอธิษฐ์  ชำนาญจุ้ย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5/6</v>
      </c>
      <c r="D18" s="48">
        <f>ฉบับนักเรียน!C18</f>
        <v>43903</v>
      </c>
      <c r="E18" s="51" t="str">
        <f>ฉบับนักเรียน!D18</f>
        <v>นายปิยะวัฒน์  หลักคำ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5/6</v>
      </c>
      <c r="D19" s="48">
        <f>ฉบับนักเรียน!C19</f>
        <v>43913</v>
      </c>
      <c r="E19" s="51" t="str">
        <f>ฉบับนักเรียน!D19</f>
        <v>นายสิรภพ  ขอมเดช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7">
      <c r="A20" s="50"/>
      <c r="B20" s="20" t="s">
        <v>27</v>
      </c>
      <c r="C20" s="43" t="str">
        <f>ฉบับครู!B20</f>
        <v>5/6</v>
      </c>
      <c r="D20" s="48">
        <f>ฉบับนักเรียน!C20</f>
        <v>43940</v>
      </c>
      <c r="E20" s="51" t="str">
        <f>ฉบับนักเรียน!D20</f>
        <v>นายสุชาครีย์  ทัศมาลี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7">
      <c r="A21" s="50"/>
      <c r="B21" s="20" t="s">
        <v>28</v>
      </c>
      <c r="C21" s="43" t="str">
        <f>ฉบับครู!B21</f>
        <v>5/6</v>
      </c>
      <c r="D21" s="48">
        <f>ฉบับนักเรียน!C21</f>
        <v>44624</v>
      </c>
      <c r="E21" s="51" t="str">
        <f>ฉบับนักเรียน!D21</f>
        <v>นายปรพล  เอื้อศิริประชา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7">
      <c r="A22" s="50"/>
      <c r="B22" s="20" t="s">
        <v>29</v>
      </c>
      <c r="C22" s="43" t="str">
        <f>ฉบับครู!B22</f>
        <v>5/6</v>
      </c>
      <c r="D22" s="48">
        <f>ฉบับนักเรียน!C22</f>
        <v>43400</v>
      </c>
      <c r="E22" s="51" t="str">
        <f>ฉบับนักเรียน!D22</f>
        <v>นางสาวชิสา  ลัทธพิพัฒน์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7">
      <c r="A23" s="50"/>
      <c r="B23" s="20" t="s">
        <v>30</v>
      </c>
      <c r="C23" s="43" t="str">
        <f>ฉบับครู!B23</f>
        <v>5/6</v>
      </c>
      <c r="D23" s="48">
        <f>ฉบับนักเรียน!C23</f>
        <v>43433</v>
      </c>
      <c r="E23" s="51" t="str">
        <f>ฉบับนักเรียน!D23</f>
        <v>นางสาวเจนจิรา  ปัสสาสิงห์</v>
      </c>
      <c r="F23" s="20" t="str">
        <f>ฉบับนักเรียน!E23</f>
        <v>ชาย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7">
      <c r="A24" s="50"/>
      <c r="B24" s="20" t="s">
        <v>31</v>
      </c>
      <c r="C24" s="43" t="str">
        <f>ฉบับครู!B24</f>
        <v>5/6</v>
      </c>
      <c r="D24" s="48">
        <f>ฉบับนักเรียน!C24</f>
        <v>43444</v>
      </c>
      <c r="E24" s="51" t="str">
        <f>ฉบับนักเรียน!D24</f>
        <v>นางสาวพิยะฐา  แพ่งรักษ์</v>
      </c>
      <c r="F24" s="20" t="str">
        <f>ฉบับนักเรียน!E24</f>
        <v>ชาย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7">
      <c r="A25" s="50"/>
      <c r="B25" s="20" t="s">
        <v>32</v>
      </c>
      <c r="C25" s="43" t="str">
        <f>ฉบับครู!B25</f>
        <v>5/6</v>
      </c>
      <c r="D25" s="48">
        <f>ฉบับนักเรียน!C25</f>
        <v>43508</v>
      </c>
      <c r="E25" s="51" t="str">
        <f>ฉบับนักเรียน!D25</f>
        <v>นางสาวจิระประภา  นวลสี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5/6</v>
      </c>
      <c r="D26" s="48">
        <f>ฉบับนักเรียน!C26</f>
        <v>43509</v>
      </c>
      <c r="E26" s="51" t="str">
        <f>ฉบับนักเรียน!D26</f>
        <v>นางสาวณัฏฐ์รดา  วสิษฐ์สินกุล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5/6</v>
      </c>
      <c r="D27" s="48">
        <f>ฉบับนักเรียน!C27</f>
        <v>43512</v>
      </c>
      <c r="E27" s="51" t="str">
        <f>ฉบับนักเรียน!D27</f>
        <v>นางสาวธนัชญา  ทรัพย์นราธร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5/6</v>
      </c>
      <c r="D28" s="48">
        <f>ฉบับนักเรียน!C28</f>
        <v>43518</v>
      </c>
      <c r="E28" s="51" t="str">
        <f>ฉบับนักเรียน!D28</f>
        <v>นางสาวปาริฉัตร  ครองยุทธ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5/6</v>
      </c>
      <c r="D29" s="48">
        <f>ฉบับนักเรียน!C29</f>
        <v>43571</v>
      </c>
      <c r="E29" s="51" t="str">
        <f>ฉบับนักเรียน!D29</f>
        <v>นางสาววิจิตรา  ภาพโสภา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5/6</v>
      </c>
      <c r="D30" s="48">
        <f>ฉบับนักเรียน!C30</f>
        <v>43574</v>
      </c>
      <c r="E30" s="51" t="str">
        <f>ฉบับนักเรียน!D30</f>
        <v>นางสาววิสสุตา  ช่วยบุญชู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5/6</v>
      </c>
      <c r="D31" s="48">
        <f>ฉบับนักเรียน!C31</f>
        <v>43651</v>
      </c>
      <c r="E31" s="51" t="str">
        <f>ฉบับนักเรียน!D31</f>
        <v>นางสาวเข็มจิรา  ปิยะพงษ์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5/6</v>
      </c>
      <c r="D32" s="48">
        <f>ฉบับนักเรียน!C32</f>
        <v>43736</v>
      </c>
      <c r="E32" s="51" t="str">
        <f>ฉบับนักเรียน!D32</f>
        <v>นางสาวจิรัชยาพร  อินกุณา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5/6</v>
      </c>
      <c r="D33" s="48">
        <f>ฉบับนักเรียน!C33</f>
        <v>43746</v>
      </c>
      <c r="E33" s="51" t="str">
        <f>ฉบับนักเรียน!D33</f>
        <v>นางสาวปณิดาพร  ทองหวาน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5/6</v>
      </c>
      <c r="D34" s="48">
        <f>ฉบับนักเรียน!C34</f>
        <v>43753</v>
      </c>
      <c r="E34" s="51" t="str">
        <f>ฉบับนักเรียน!D34</f>
        <v>นางสาวมานิตา  ประภัตรกุล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5/6</v>
      </c>
      <c r="D35" s="48">
        <f>ฉบับนักเรียน!C35</f>
        <v>43783</v>
      </c>
      <c r="E35" s="51" t="str">
        <f>ฉบับนักเรียน!D35</f>
        <v>นางสาวชลธิชา  สุดประเวศ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5/6</v>
      </c>
      <c r="D36" s="48">
        <f>ฉบับนักเรียน!C36</f>
        <v>43790</v>
      </c>
      <c r="E36" s="51" t="str">
        <f>ฉบับนักเรียน!D36</f>
        <v>นางสาวปานวาด  จันทร์แสตม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5/6</v>
      </c>
      <c r="D37" s="48">
        <f>ฉบับนักเรียน!C37</f>
        <v>43803</v>
      </c>
      <c r="E37" s="51" t="str">
        <f>ฉบับนักเรียน!D37</f>
        <v>นางสาวอักษราภัค  อึ้งวิจิตรอำไพ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5/6</v>
      </c>
      <c r="D38" s="48">
        <f>ฉบับนักเรียน!C38</f>
        <v>43833</v>
      </c>
      <c r="E38" s="51" t="str">
        <f>ฉบับนักเรียน!D38</f>
        <v>นางสาวธาริณี  เจริญเขต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5/6</v>
      </c>
      <c r="D39" s="48">
        <f>ฉบับนักเรียน!C39</f>
        <v>43838</v>
      </c>
      <c r="E39" s="51" t="str">
        <f>ฉบับนักเรียน!D39</f>
        <v>นางสาวบุษกร  นวลยี่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5/6</v>
      </c>
      <c r="D40" s="48">
        <f>ฉบับนักเรียน!C40</f>
        <v>43877</v>
      </c>
      <c r="E40" s="51" t="str">
        <f>ฉบับนักเรียน!D40</f>
        <v>นางสาวณิชาพร  เจริญวงษ์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5/6</v>
      </c>
      <c r="D41" s="48">
        <f>ฉบับนักเรียน!C41</f>
        <v>43891</v>
      </c>
      <c r="E41" s="51" t="str">
        <f>ฉบับนักเรียน!D41</f>
        <v>นางสาวสุธีธิดา  น้อยละมัย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5/6</v>
      </c>
      <c r="D42" s="48">
        <f>ฉบับนักเรียน!C42</f>
        <v>43915</v>
      </c>
      <c r="E42" s="51" t="str">
        <f>ฉบับนักเรียน!D42</f>
        <v>นางสาวเกณิกา  ชีวิตไทย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5/6</v>
      </c>
      <c r="D43" s="48">
        <f>ฉบับนักเรียน!C43</f>
        <v>43920</v>
      </c>
      <c r="E43" s="51" t="str">
        <f>ฉบับนักเรียน!D43</f>
        <v>นางสาวจิฎามาศ  อังกุรนาค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5/6</v>
      </c>
      <c r="D44" s="48">
        <f>ฉบับนักเรียน!C44</f>
        <v>43923</v>
      </c>
      <c r="E44" s="51" t="str">
        <f>ฉบับนักเรียน!D44</f>
        <v>นางสาวตาณวี  แก่นมะสังข์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5/6</v>
      </c>
      <c r="D45" s="48">
        <f>ฉบับนักเรียน!C45</f>
        <v>45652</v>
      </c>
      <c r="E45" s="51" t="str">
        <f>ฉบับนักเรียน!D45</f>
        <v>นางสาวกานต์ธีรา  ปุกคาม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6">
      <c r="A46" s="39"/>
      <c r="B46" s="20" t="s">
        <v>53</v>
      </c>
      <c r="C46" s="43" t="str">
        <f>ฉบับครู!B46</f>
        <v>5/6</v>
      </c>
      <c r="D46" s="48">
        <f>ฉบับนักเรียน!C46</f>
        <v>45654</v>
      </c>
      <c r="E46" s="51" t="str">
        <f>ฉบับนักเรียน!D46</f>
        <v>นางสาวณัฐชยา  บุญจันทร์</v>
      </c>
      <c r="F46" s="20" t="str">
        <f>ฉบับนักเรียน!E46</f>
        <v>หญิง</v>
      </c>
      <c r="G46" s="18">
        <f>ฉบับนักเรียน!AF46</f>
        <v>0</v>
      </c>
      <c r="H46" s="25" t="str">
        <f t="shared" si="8"/>
        <v>ปกติ</v>
      </c>
      <c r="I46" s="18">
        <f>ฉบับนักเรียน!AI46</f>
        <v>0</v>
      </c>
      <c r="J46" s="25" t="str">
        <f t="shared" si="9"/>
        <v>ปกติ</v>
      </c>
      <c r="K46" s="18">
        <f>ฉบับนักเรียน!AM46</f>
        <v>0</v>
      </c>
      <c r="L46" s="25" t="str">
        <f t="shared" si="10"/>
        <v>ปกติ</v>
      </c>
      <c r="M46" s="18">
        <f>ฉบับนักเรียน!AQ46</f>
        <v>0</v>
      </c>
      <c r="N46" s="25" t="str">
        <f t="shared" si="11"/>
        <v>ปกติ</v>
      </c>
      <c r="O46" s="18">
        <f>ฉบับนักเรียน!AS46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6">
      <c r="A57" s="39"/>
      <c r="B57" s="39"/>
      <c r="C57" s="39"/>
      <c r="D57" s="44"/>
      <c r="E57" s="53" t="str">
        <f>ฉบับผู้ปกครอง!C57</f>
        <v>นางสาวธิรมันต์ เจือจันทร์</v>
      </c>
      <c r="F57" s="39"/>
      <c r="G57" s="39"/>
      <c r="H57" s="39"/>
      <c r="I57" s="39"/>
      <c r="J57" s="39"/>
      <c r="K57" s="39"/>
      <c r="L57" s="39"/>
      <c r="M57" s="39"/>
      <c r="N57" s="86" t="str">
        <f>ฉบับผู้ปกครอง!S57</f>
        <v>นายยุทธภูมิ ภูมิอีเตี้ย</v>
      </c>
      <c r="O57" s="87"/>
      <c r="P57" s="87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8" t="s">
        <v>63</v>
      </c>
      <c r="O58" s="87"/>
      <c r="P58" s="8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9" t="s">
        <v>0</v>
      </c>
      <c r="C2" s="90"/>
      <c r="D2" s="90"/>
      <c r="E2" s="90"/>
      <c r="F2" s="91"/>
      <c r="G2" s="98" t="s">
        <v>82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9" t="str">
        <f>ฉบับนักเรียน!A3</f>
        <v>นางสาวธิรมันต์ เจือจันทร์  นายยุทธภูมิ ภูมิอีเตี้ย</v>
      </c>
      <c r="C3" s="90"/>
      <c r="D3" s="90"/>
      <c r="E3" s="90"/>
      <c r="F3" s="91"/>
      <c r="G3" s="89" t="s">
        <v>71</v>
      </c>
      <c r="H3" s="91"/>
      <c r="I3" s="89" t="s">
        <v>72</v>
      </c>
      <c r="J3" s="91"/>
      <c r="K3" s="89" t="s">
        <v>73</v>
      </c>
      <c r="L3" s="91"/>
      <c r="M3" s="89" t="s">
        <v>74</v>
      </c>
      <c r="N3" s="91"/>
      <c r="O3" s="89" t="s">
        <v>75</v>
      </c>
      <c r="P3" s="91"/>
      <c r="Q3" s="54"/>
      <c r="R3" s="89" t="s">
        <v>76</v>
      </c>
      <c r="S3" s="9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3" t="str">
        <f>ฉบับครู!B5</f>
        <v>5/6</v>
      </c>
      <c r="D5" s="48">
        <f>ฉบับนักเรียน!C5</f>
        <v>42944</v>
      </c>
      <c r="E5" s="51" t="str">
        <f>ฉบับนักเรียน!D5</f>
        <v>นายสุธิเดช  พลอินต๊ะ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3" t="str">
        <f>ฉบับครู!B6</f>
        <v>5/6</v>
      </c>
      <c r="D6" s="48">
        <f>ฉบับนักเรียน!C6</f>
        <v>43389</v>
      </c>
      <c r="E6" s="51" t="str">
        <f>ฉบับนักเรียน!D6</f>
        <v>นายเสฏฐวุฒิ  อินทร์ภูวงษ์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3" t="str">
        <f>ฉบับครู!B7</f>
        <v>5/6</v>
      </c>
      <c r="D7" s="48">
        <f>ฉบับนักเรียน!C7</f>
        <v>43428</v>
      </c>
      <c r="E7" s="51" t="str">
        <f>ฉบับนักเรียน!D7</f>
        <v>นายสรภพ  ธงหิมาลัย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3" t="str">
        <f>ฉบับครู!B8</f>
        <v>5/6</v>
      </c>
      <c r="D8" s="48">
        <f>ฉบับนักเรียน!C8</f>
        <v>43500</v>
      </c>
      <c r="E8" s="51" t="str">
        <f>ฉบับนักเรียน!D8</f>
        <v>นายวรกันต์  สุริยะเจริญ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3" t="str">
        <f>ฉบับครู!B9</f>
        <v>5/6</v>
      </c>
      <c r="D9" s="48">
        <f>ฉบับนักเรียน!C9</f>
        <v>43591</v>
      </c>
      <c r="E9" s="51" t="str">
        <f>ฉบับนักเรียน!D9</f>
        <v>นายปิยพัทธ์  หนุนทรัพย์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3" t="str">
        <f>ฉบับครู!B10</f>
        <v>5/6</v>
      </c>
      <c r="D10" s="48">
        <f>ฉบับนักเรียน!C10</f>
        <v>43685</v>
      </c>
      <c r="E10" s="51" t="str">
        <f>ฉบับนักเรียน!D10</f>
        <v>นายวรกานต์  เกษรบัว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3" t="str">
        <f>ฉบับครู!B11</f>
        <v>5/6</v>
      </c>
      <c r="D11" s="48">
        <f>ฉบับนักเรียน!C11</f>
        <v>43722</v>
      </c>
      <c r="E11" s="51" t="str">
        <f>ฉบับนักเรียน!D11</f>
        <v>นายทิฆัมพร   เมฆี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3" t="str">
        <f>ฉบับครู!B12</f>
        <v>5/6</v>
      </c>
      <c r="D12" s="48">
        <f>ฉบับนักเรียน!C12</f>
        <v>43770</v>
      </c>
      <c r="E12" s="51" t="str">
        <f>ฉบับนักเรียน!D12</f>
        <v>นายพงศกร   ทองคง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3" t="str">
        <f>ฉบับครู!B13</f>
        <v>5/6</v>
      </c>
      <c r="D13" s="48">
        <f>ฉบับนักเรียน!C13</f>
        <v>43816</v>
      </c>
      <c r="E13" s="51" t="str">
        <f>ฉบับนักเรียน!D13</f>
        <v>นายวรกิจ  แสนใจ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3" t="str">
        <f>ฉบับครู!B14</f>
        <v>5/6</v>
      </c>
      <c r="D14" s="48">
        <f>ฉบับนักเรียน!C14</f>
        <v>43820</v>
      </c>
      <c r="E14" s="51" t="str">
        <f>ฉบับนักเรียน!D14</f>
        <v>นายสิทธิธาดา  คุ้มโต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3" t="str">
        <f>ฉบับครู!B15</f>
        <v>5/6</v>
      </c>
      <c r="D15" s="48">
        <f>ฉบับนักเรียน!C15</f>
        <v>43853</v>
      </c>
      <c r="E15" s="51" t="str">
        <f>ฉบับนักเรียน!D15</f>
        <v>นายกรณ์คุนส์  สงวนรัตน์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3" t="str">
        <f>ฉบับครู!B16</f>
        <v>5/6</v>
      </c>
      <c r="D16" s="48">
        <f>ฉบับนักเรียน!C16</f>
        <v>43863</v>
      </c>
      <c r="E16" s="51" t="str">
        <f>ฉบับนักเรียน!D16</f>
        <v>นายภัทรธร  รู้เจน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3" t="str">
        <f>ฉบับครู!B17</f>
        <v>5/6</v>
      </c>
      <c r="D17" s="48">
        <f>ฉบับนักเรียน!C17</f>
        <v>43868</v>
      </c>
      <c r="E17" s="51" t="str">
        <f>ฉบับนักเรียน!D17</f>
        <v>นายอธิษฐ์  ชำนาญจุ้ย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3" t="str">
        <f>ฉบับครู!B18</f>
        <v>5/6</v>
      </c>
      <c r="D18" s="48">
        <f>ฉบับนักเรียน!C18</f>
        <v>43903</v>
      </c>
      <c r="E18" s="51" t="str">
        <f>ฉบับนักเรียน!D18</f>
        <v>นายปิยะวัฒน์  หลักคำ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3" t="str">
        <f>ฉบับครู!B19</f>
        <v>5/6</v>
      </c>
      <c r="D19" s="48">
        <f>ฉบับนักเรียน!C19</f>
        <v>43913</v>
      </c>
      <c r="E19" s="51" t="str">
        <f>ฉบับนักเรียน!D19</f>
        <v>นายสิรภพ  ขอมเดช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3" t="str">
        <f>ฉบับครู!B20</f>
        <v>5/6</v>
      </c>
      <c r="D20" s="48">
        <f>ฉบับนักเรียน!C20</f>
        <v>43940</v>
      </c>
      <c r="E20" s="51" t="str">
        <f>ฉบับนักเรียน!D20</f>
        <v>นายสุชาครีย์  ทัศมาลี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3" t="str">
        <f>ฉบับครู!B21</f>
        <v>5/6</v>
      </c>
      <c r="D21" s="48">
        <f>ฉบับนักเรียน!C21</f>
        <v>44624</v>
      </c>
      <c r="E21" s="51" t="str">
        <f>ฉบับนักเรียน!D21</f>
        <v>นายปรพล  เอื้อศิริประชา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3" t="str">
        <f>ฉบับครู!B22</f>
        <v>5/6</v>
      </c>
      <c r="D22" s="48">
        <f>ฉบับนักเรียน!C22</f>
        <v>43400</v>
      </c>
      <c r="E22" s="51" t="str">
        <f>ฉบับนักเรียน!D22</f>
        <v>นางสาวชิสา  ลัทธพิพัฒน์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3" t="str">
        <f>ฉบับครู!B23</f>
        <v>5/6</v>
      </c>
      <c r="D23" s="48">
        <f>ฉบับนักเรียน!C23</f>
        <v>43433</v>
      </c>
      <c r="E23" s="51" t="str">
        <f>ฉบับนักเรียน!D23</f>
        <v>นางสาวเจนจิรา  ปัสสาสิงห์</v>
      </c>
      <c r="F23" s="20" t="str">
        <f>ฉบับนักเรียน!E23</f>
        <v>ชาย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3" t="str">
        <f>ฉบับครู!B24</f>
        <v>5/6</v>
      </c>
      <c r="D24" s="48">
        <f>ฉบับนักเรียน!C24</f>
        <v>43444</v>
      </c>
      <c r="E24" s="51" t="str">
        <f>ฉบับนักเรียน!D24</f>
        <v>นางสาวพิยะฐา  แพ่งรักษ์</v>
      </c>
      <c r="F24" s="20" t="str">
        <f>ฉบับนักเรียน!E24</f>
        <v>ชาย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3" t="str">
        <f>ฉบับครู!B25</f>
        <v>5/6</v>
      </c>
      <c r="D25" s="48">
        <f>ฉบับนักเรียน!C25</f>
        <v>43508</v>
      </c>
      <c r="E25" s="51" t="str">
        <f>ฉบับนักเรียน!D25</f>
        <v>นางสาวจิระประภา  นวลสี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3" t="str">
        <f>ฉบับครู!B26</f>
        <v>5/6</v>
      </c>
      <c r="D26" s="48">
        <f>ฉบับนักเรียน!C26</f>
        <v>43509</v>
      </c>
      <c r="E26" s="51" t="str">
        <f>ฉบับนักเรียน!D26</f>
        <v>นางสาวณัฏฐ์รดา  วสิษฐ์สินกุล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3" t="str">
        <f>ฉบับครู!B27</f>
        <v>5/6</v>
      </c>
      <c r="D27" s="48">
        <f>ฉบับนักเรียน!C27</f>
        <v>43512</v>
      </c>
      <c r="E27" s="51" t="str">
        <f>ฉบับนักเรียน!D27</f>
        <v>นางสาวธนัชญา  ทรัพย์นราธร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3" t="str">
        <f>ฉบับครู!B28</f>
        <v>5/6</v>
      </c>
      <c r="D28" s="48">
        <f>ฉบับนักเรียน!C28</f>
        <v>43518</v>
      </c>
      <c r="E28" s="51" t="str">
        <f>ฉบับนักเรียน!D28</f>
        <v>นางสาวปาริฉัตร  ครองยุทธ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3" t="str">
        <f>ฉบับครู!B29</f>
        <v>5/6</v>
      </c>
      <c r="D29" s="48">
        <f>ฉบับนักเรียน!C29</f>
        <v>43571</v>
      </c>
      <c r="E29" s="51" t="str">
        <f>ฉบับนักเรียน!D29</f>
        <v>นางสาววิจิตรา  ภาพโสภา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3" t="str">
        <f>ฉบับครู!B30</f>
        <v>5/6</v>
      </c>
      <c r="D30" s="48">
        <f>ฉบับนักเรียน!C30</f>
        <v>43574</v>
      </c>
      <c r="E30" s="51" t="str">
        <f>ฉบับนักเรียน!D30</f>
        <v>นางสาววิสสุตา  ช่วยบุญชู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3" t="str">
        <f>ฉบับครู!B31</f>
        <v>5/6</v>
      </c>
      <c r="D31" s="48">
        <f>ฉบับนักเรียน!C31</f>
        <v>43651</v>
      </c>
      <c r="E31" s="51" t="str">
        <f>ฉบับนักเรียน!D31</f>
        <v>นางสาวเข็มจิรา  ปิยะพงษ์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3" t="str">
        <f>ฉบับครู!B32</f>
        <v>5/6</v>
      </c>
      <c r="D32" s="48">
        <f>ฉบับนักเรียน!C32</f>
        <v>43736</v>
      </c>
      <c r="E32" s="51" t="str">
        <f>ฉบับนักเรียน!D32</f>
        <v>นางสาวจิรัชยาพร  อินกุณา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3" t="str">
        <f>ฉบับครู!B33</f>
        <v>5/6</v>
      </c>
      <c r="D33" s="48">
        <f>ฉบับนักเรียน!C33</f>
        <v>43746</v>
      </c>
      <c r="E33" s="51" t="str">
        <f>ฉบับนักเรียน!D33</f>
        <v>นางสาวปณิดาพร  ทองหวาน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3" t="str">
        <f>ฉบับครู!B34</f>
        <v>5/6</v>
      </c>
      <c r="D34" s="48">
        <f>ฉบับนักเรียน!C34</f>
        <v>43753</v>
      </c>
      <c r="E34" s="51" t="str">
        <f>ฉบับนักเรียน!D34</f>
        <v>นางสาวมานิตา  ประภัตรกุล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3" t="str">
        <f>ฉบับครู!B35</f>
        <v>5/6</v>
      </c>
      <c r="D35" s="48">
        <f>ฉบับนักเรียน!C35</f>
        <v>43783</v>
      </c>
      <c r="E35" s="51" t="str">
        <f>ฉบับนักเรียน!D35</f>
        <v>นางสาวชลธิชา  สุดประเวศ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3" t="str">
        <f>ฉบับครู!B36</f>
        <v>5/6</v>
      </c>
      <c r="D36" s="48">
        <f>ฉบับนักเรียน!C36</f>
        <v>43790</v>
      </c>
      <c r="E36" s="51" t="str">
        <f>ฉบับนักเรียน!D36</f>
        <v>นางสาวปานวาด  จันทร์แสตม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3" t="str">
        <f>ฉบับครู!B37</f>
        <v>5/6</v>
      </c>
      <c r="D37" s="48">
        <f>ฉบับนักเรียน!C37</f>
        <v>43803</v>
      </c>
      <c r="E37" s="51" t="str">
        <f>ฉบับนักเรียน!D37</f>
        <v>นางสาวอักษราภัค  อึ้งวิจิตรอำไพ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3" t="str">
        <f>ฉบับครู!B38</f>
        <v>5/6</v>
      </c>
      <c r="D38" s="48">
        <f>ฉบับนักเรียน!C38</f>
        <v>43833</v>
      </c>
      <c r="E38" s="51" t="str">
        <f>ฉบับนักเรียน!D38</f>
        <v>นางสาวธาริณี  เจริญเขต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3" t="str">
        <f>ฉบับครู!B39</f>
        <v>5/6</v>
      </c>
      <c r="D39" s="48">
        <f>ฉบับนักเรียน!C39</f>
        <v>43838</v>
      </c>
      <c r="E39" s="51" t="str">
        <f>ฉบับนักเรียน!D39</f>
        <v>นางสาวบุษกร  นวลยี่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3" t="str">
        <f>ฉบับครู!B40</f>
        <v>5/6</v>
      </c>
      <c r="D40" s="48">
        <f>ฉบับนักเรียน!C40</f>
        <v>43877</v>
      </c>
      <c r="E40" s="51" t="str">
        <f>ฉบับนักเรียน!D40</f>
        <v>นางสาวณิชาพร  เจริญวงษ์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3" t="str">
        <f>ฉบับครู!B41</f>
        <v>5/6</v>
      </c>
      <c r="D41" s="48">
        <f>ฉบับนักเรียน!C41</f>
        <v>43891</v>
      </c>
      <c r="E41" s="51" t="str">
        <f>ฉบับนักเรียน!D41</f>
        <v>นางสาวสุธีธิดา  น้อยละมัย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3" t="str">
        <f>ฉบับครู!B42</f>
        <v>5/6</v>
      </c>
      <c r="D42" s="48">
        <f>ฉบับนักเรียน!C42</f>
        <v>43915</v>
      </c>
      <c r="E42" s="51" t="str">
        <f>ฉบับนักเรียน!D42</f>
        <v>นางสาวเกณิกา  ชีวิตไทย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3" t="str">
        <f>ฉบับครู!B43</f>
        <v>5/6</v>
      </c>
      <c r="D43" s="48">
        <f>ฉบับนักเรียน!C43</f>
        <v>43920</v>
      </c>
      <c r="E43" s="51" t="str">
        <f>ฉบับนักเรียน!D43</f>
        <v>นางสาวจิฎามาศ  อังกุรนาค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3" t="str">
        <f>ฉบับครู!B44</f>
        <v>5/6</v>
      </c>
      <c r="D44" s="48">
        <f>ฉบับนักเรียน!C44</f>
        <v>43923</v>
      </c>
      <c r="E44" s="51" t="str">
        <f>ฉบับนักเรียน!D44</f>
        <v>นางสาวตาณวี  แก่นมะสังข์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3" t="str">
        <f>ฉบับครู!B45</f>
        <v>5/6</v>
      </c>
      <c r="D45" s="48">
        <f>ฉบับนักเรียน!C45</f>
        <v>45652</v>
      </c>
      <c r="E45" s="51" t="str">
        <f>ฉบับนักเรียน!D45</f>
        <v>นางสาวกานต์ธีรา  ปุกคาม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:H46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3" t="str">
        <f>ฉบับครู!B46</f>
        <v>5/6</v>
      </c>
      <c r="D46" s="48">
        <f>ฉบับนักเรียน!C46</f>
        <v>45654</v>
      </c>
      <c r="E46" s="51" t="str">
        <f>ฉบับนักเรียน!D46</f>
        <v>นางสาวณัฐชยา  บุญจันทร์</v>
      </c>
      <c r="F46" s="20" t="str">
        <f>ฉบับนักเรียน!E46</f>
        <v>หญิง</v>
      </c>
      <c r="G46" s="18">
        <f>ฉบับครู!AF46</f>
        <v>0</v>
      </c>
      <c r="H46" s="25" t="str">
        <f t="shared" si="8"/>
        <v>ปกติ</v>
      </c>
      <c r="I46" s="18">
        <f>ฉบับครู!AI46</f>
        <v>0</v>
      </c>
      <c r="J46" s="25" t="str">
        <f t="shared" si="9"/>
        <v>ปกติ</v>
      </c>
      <c r="K46" s="18">
        <f>ฉบับครู!AM46</f>
        <v>0</v>
      </c>
      <c r="L46" s="25" t="str">
        <f t="shared" si="10"/>
        <v>ปกติ</v>
      </c>
      <c r="M46" s="18">
        <f>ฉบับครู!AQ46</f>
        <v>0</v>
      </c>
      <c r="N46" s="25" t="str">
        <f t="shared" si="11"/>
        <v>ปกติ</v>
      </c>
      <c r="O46" s="18">
        <f>ฉบับครู!AS46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39"/>
      <c r="C57" s="39"/>
      <c r="D57" s="44"/>
      <c r="E57" s="53" t="str">
        <f>equal1!E57</f>
        <v>นางสาวธิรมันต์ เจือจันทร์</v>
      </c>
      <c r="F57" s="39"/>
      <c r="G57" s="39"/>
      <c r="H57" s="39"/>
      <c r="I57" s="39"/>
      <c r="J57" s="39"/>
      <c r="K57" s="39"/>
      <c r="L57" s="39"/>
      <c r="M57" s="39"/>
      <c r="N57" s="86" t="str">
        <f>equal1!N57</f>
        <v>นายยุทธภูมิ ภูมิอีเตี้ย</v>
      </c>
      <c r="O57" s="87"/>
      <c r="P57" s="87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8" t="s">
        <v>63</v>
      </c>
      <c r="O58" s="87"/>
      <c r="P58" s="87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2.58203125" style="45" customWidth="1"/>
    <col min="2" max="2" width="3.9140625" style="45" customWidth="1"/>
    <col min="3" max="3" width="6" style="45" customWidth="1"/>
    <col min="4" max="4" width="7.58203125" style="45" customWidth="1"/>
    <col min="5" max="5" width="26.4140625" style="45" customWidth="1"/>
    <col min="6" max="6" width="9.08203125" style="45" customWidth="1"/>
    <col min="7" max="7" width="4.4140625" style="45" customWidth="1"/>
    <col min="8" max="8" width="8.6640625" style="45" customWidth="1"/>
    <col min="9" max="9" width="4.58203125" style="45" customWidth="1"/>
    <col min="10" max="10" width="9.58203125" style="45" customWidth="1"/>
    <col min="11" max="11" width="4.4140625" style="45" customWidth="1"/>
    <col min="12" max="12" width="9.6640625" style="45" customWidth="1"/>
    <col min="13" max="13" width="4.4140625" style="45" customWidth="1"/>
    <col min="14" max="14" width="9.6640625" style="45" customWidth="1"/>
    <col min="15" max="15" width="4.4140625" style="45" customWidth="1"/>
    <col min="16" max="16" width="10.08203125" style="45"/>
    <col min="17" max="17" width="4" style="45" hidden="1" customWidth="1"/>
    <col min="18" max="18" width="5" style="45" customWidth="1"/>
    <col min="19" max="19" width="10" style="45" customWidth="1"/>
    <col min="20" max="31" width="9.08203125" style="45" customWidth="1"/>
    <col min="32" max="16384" width="10.08203125" style="45"/>
  </cols>
  <sheetData>
    <row r="1" spans="1:31" ht="18.7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9" t="s">
        <v>0</v>
      </c>
      <c r="C2" s="90"/>
      <c r="D2" s="90"/>
      <c r="E2" s="90"/>
      <c r="F2" s="91"/>
      <c r="G2" s="98" t="s">
        <v>83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9" t="str">
        <f>ฉบับนักเรียน!A3</f>
        <v>นางสาวธิรมันต์ เจือจันทร์  นายยุทธภูมิ ภูมิอีเตี้ย</v>
      </c>
      <c r="C3" s="90"/>
      <c r="D3" s="90"/>
      <c r="E3" s="90"/>
      <c r="F3" s="91"/>
      <c r="G3" s="89" t="s">
        <v>71</v>
      </c>
      <c r="H3" s="91"/>
      <c r="I3" s="89" t="s">
        <v>72</v>
      </c>
      <c r="J3" s="91"/>
      <c r="K3" s="89" t="s">
        <v>73</v>
      </c>
      <c r="L3" s="91"/>
      <c r="M3" s="89" t="s">
        <v>74</v>
      </c>
      <c r="N3" s="91"/>
      <c r="O3" s="89" t="s">
        <v>75</v>
      </c>
      <c r="P3" s="91"/>
      <c r="Q3" s="54"/>
      <c r="R3" s="89" t="s">
        <v>76</v>
      </c>
      <c r="S3" s="91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5/6</v>
      </c>
      <c r="D5" s="48">
        <f>ฉบับนักเรียน!C5</f>
        <v>42944</v>
      </c>
      <c r="E5" s="51" t="str">
        <f>ฉบับนักเรียน!D5</f>
        <v>นายสุธิเดช  พลอินต๊ะ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5/6</v>
      </c>
      <c r="D6" s="48">
        <f>ฉบับนักเรียน!C6</f>
        <v>43389</v>
      </c>
      <c r="E6" s="51" t="str">
        <f>ฉบับนักเรียน!D6</f>
        <v>นายเสฏฐวุฒิ  อินทร์ภูวงษ์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5/6</v>
      </c>
      <c r="D7" s="48">
        <f>ฉบับนักเรียน!C7</f>
        <v>43428</v>
      </c>
      <c r="E7" s="51" t="str">
        <f>ฉบับนักเรียน!D7</f>
        <v>นายสรภพ  ธงหิมาลัย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5/6</v>
      </c>
      <c r="D8" s="48">
        <f>ฉบับนักเรียน!C8</f>
        <v>43500</v>
      </c>
      <c r="E8" s="51" t="str">
        <f>ฉบับนักเรียน!D8</f>
        <v>นายวรกันต์  สุริยะเจริญ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5/6</v>
      </c>
      <c r="D9" s="48">
        <f>ฉบับนักเรียน!C9</f>
        <v>43591</v>
      </c>
      <c r="E9" s="51" t="str">
        <f>ฉบับนักเรียน!D9</f>
        <v>นายปิยพัทธ์  หนุนทรัพย์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5/6</v>
      </c>
      <c r="D10" s="48">
        <f>ฉบับนักเรียน!C10</f>
        <v>43685</v>
      </c>
      <c r="E10" s="51" t="str">
        <f>ฉบับนักเรียน!D10</f>
        <v>นายวรกานต์  เกษรบัว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5/6</v>
      </c>
      <c r="D11" s="48">
        <f>ฉบับนักเรียน!C11</f>
        <v>43722</v>
      </c>
      <c r="E11" s="51" t="str">
        <f>ฉบับนักเรียน!D11</f>
        <v>นายทิฆัมพร   เมฆี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5/6</v>
      </c>
      <c r="D12" s="48">
        <f>ฉบับนักเรียน!C12</f>
        <v>43770</v>
      </c>
      <c r="E12" s="51" t="str">
        <f>ฉบับนักเรียน!D12</f>
        <v>นายพงศกร   ทองคง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5/6</v>
      </c>
      <c r="D13" s="48">
        <f>ฉบับนักเรียน!C13</f>
        <v>43816</v>
      </c>
      <c r="E13" s="51" t="str">
        <f>ฉบับนักเรียน!D13</f>
        <v>นายวรกิจ  แสนใจ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5/6</v>
      </c>
      <c r="D14" s="48">
        <f>ฉบับนักเรียน!C14</f>
        <v>43820</v>
      </c>
      <c r="E14" s="51" t="str">
        <f>ฉบับนักเรียน!D14</f>
        <v>นายสิทธิธาดา  คุ้มโต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5/6</v>
      </c>
      <c r="D15" s="48">
        <f>ฉบับนักเรียน!C15</f>
        <v>43853</v>
      </c>
      <c r="E15" s="51" t="str">
        <f>ฉบับนักเรียน!D15</f>
        <v>นายกรณ์คุนส์  สงวนรัตน์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5/6</v>
      </c>
      <c r="D16" s="48">
        <f>ฉบับนักเรียน!C16</f>
        <v>43863</v>
      </c>
      <c r="E16" s="51" t="str">
        <f>ฉบับนักเรียน!D16</f>
        <v>นายภัทรธร  รู้เจน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5/6</v>
      </c>
      <c r="D17" s="48">
        <f>ฉบับนักเรียน!C17</f>
        <v>43868</v>
      </c>
      <c r="E17" s="51" t="str">
        <f>ฉบับนักเรียน!D17</f>
        <v>นายอธิษฐ์  ชำนาญจุ้ย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5/6</v>
      </c>
      <c r="D18" s="48">
        <f>ฉบับนักเรียน!C18</f>
        <v>43903</v>
      </c>
      <c r="E18" s="51" t="str">
        <f>ฉบับนักเรียน!D18</f>
        <v>นายปิยะวัฒน์  หลักคำ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5/6</v>
      </c>
      <c r="D19" s="48">
        <f>ฉบับนักเรียน!C19</f>
        <v>43913</v>
      </c>
      <c r="E19" s="51" t="str">
        <f>ฉบับนักเรียน!D19</f>
        <v>นายสิรภพ  ขอมเดช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7">
      <c r="A20" s="50"/>
      <c r="B20" s="20" t="s">
        <v>27</v>
      </c>
      <c r="C20" s="43" t="str">
        <f>ฉบับครู!B20</f>
        <v>5/6</v>
      </c>
      <c r="D20" s="48">
        <f>ฉบับนักเรียน!C20</f>
        <v>43940</v>
      </c>
      <c r="E20" s="51" t="str">
        <f>ฉบับนักเรียน!D20</f>
        <v>นายสุชาครีย์  ทัศมาลี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7">
      <c r="A21" s="50"/>
      <c r="B21" s="20" t="s">
        <v>28</v>
      </c>
      <c r="C21" s="43" t="str">
        <f>ฉบับครู!B21</f>
        <v>5/6</v>
      </c>
      <c r="D21" s="48">
        <f>ฉบับนักเรียน!C21</f>
        <v>44624</v>
      </c>
      <c r="E21" s="51" t="str">
        <f>ฉบับนักเรียน!D21</f>
        <v>นายปรพล  เอื้อศิริประชา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7">
      <c r="A22" s="50"/>
      <c r="B22" s="20" t="s">
        <v>29</v>
      </c>
      <c r="C22" s="43" t="str">
        <f>ฉบับครู!B22</f>
        <v>5/6</v>
      </c>
      <c r="D22" s="48">
        <f>ฉบับนักเรียน!C22</f>
        <v>43400</v>
      </c>
      <c r="E22" s="51" t="str">
        <f>ฉบับนักเรียน!D22</f>
        <v>นางสาวชิสา  ลัทธพิพัฒน์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7">
      <c r="A23" s="50"/>
      <c r="B23" s="20" t="s">
        <v>30</v>
      </c>
      <c r="C23" s="43" t="str">
        <f>ฉบับครู!B23</f>
        <v>5/6</v>
      </c>
      <c r="D23" s="48">
        <f>ฉบับนักเรียน!C23</f>
        <v>43433</v>
      </c>
      <c r="E23" s="51" t="str">
        <f>ฉบับนักเรียน!D23</f>
        <v>นางสาวเจนจิรา  ปัสสาสิงห์</v>
      </c>
      <c r="F23" s="20" t="str">
        <f>ฉบับนักเรียน!E23</f>
        <v>ชาย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5/6</v>
      </c>
      <c r="D24" s="48">
        <f>ฉบับนักเรียน!C24</f>
        <v>43444</v>
      </c>
      <c r="E24" s="51" t="str">
        <f>ฉบับนักเรียน!D24</f>
        <v>นางสาวพิยะฐา  แพ่งรักษ์</v>
      </c>
      <c r="F24" s="20" t="str">
        <f>ฉบับนักเรียน!E24</f>
        <v>ชาย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5/6</v>
      </c>
      <c r="D25" s="48">
        <f>ฉบับนักเรียน!C25</f>
        <v>43508</v>
      </c>
      <c r="E25" s="51" t="str">
        <f>ฉบับนักเรียน!D25</f>
        <v>นางสาวจิระประภา  นวลสี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5/6</v>
      </c>
      <c r="D26" s="48">
        <f>ฉบับนักเรียน!C26</f>
        <v>43509</v>
      </c>
      <c r="E26" s="51" t="str">
        <f>ฉบับนักเรียน!D26</f>
        <v>นางสาวณัฏฐ์รดา  วสิษฐ์สินกุล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5/6</v>
      </c>
      <c r="D27" s="48">
        <f>ฉบับนักเรียน!C27</f>
        <v>43512</v>
      </c>
      <c r="E27" s="51" t="str">
        <f>ฉบับนักเรียน!D27</f>
        <v>นางสาวธนัชญา  ทรัพย์นราธร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5/6</v>
      </c>
      <c r="D28" s="48">
        <f>ฉบับนักเรียน!C28</f>
        <v>43518</v>
      </c>
      <c r="E28" s="51" t="str">
        <f>ฉบับนักเรียน!D28</f>
        <v>นางสาวปาริฉัตร  ครองยุทธ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5/6</v>
      </c>
      <c r="D29" s="48">
        <f>ฉบับนักเรียน!C29</f>
        <v>43571</v>
      </c>
      <c r="E29" s="51" t="str">
        <f>ฉบับนักเรียน!D29</f>
        <v>นางสาววิจิตรา  ภาพโสภา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5/6</v>
      </c>
      <c r="D30" s="48">
        <f>ฉบับนักเรียน!C30</f>
        <v>43574</v>
      </c>
      <c r="E30" s="51" t="str">
        <f>ฉบับนักเรียน!D30</f>
        <v>นางสาววิสสุตา  ช่วยบุญชู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5/6</v>
      </c>
      <c r="D31" s="48">
        <f>ฉบับนักเรียน!C31</f>
        <v>43651</v>
      </c>
      <c r="E31" s="51" t="str">
        <f>ฉบับนักเรียน!D31</f>
        <v>นางสาวเข็มจิรา  ปิยะพงษ์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5/6</v>
      </c>
      <c r="D32" s="48">
        <f>ฉบับนักเรียน!C32</f>
        <v>43736</v>
      </c>
      <c r="E32" s="51" t="str">
        <f>ฉบับนักเรียน!D32</f>
        <v>นางสาวจิรัชยาพร  อินกุณา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5/6</v>
      </c>
      <c r="D33" s="48">
        <f>ฉบับนักเรียน!C33</f>
        <v>43746</v>
      </c>
      <c r="E33" s="51" t="str">
        <f>ฉบับนักเรียน!D33</f>
        <v>นางสาวปณิดาพร  ทองหวาน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5/6</v>
      </c>
      <c r="D34" s="48">
        <f>ฉบับนักเรียน!C34</f>
        <v>43753</v>
      </c>
      <c r="E34" s="51" t="str">
        <f>ฉบับนักเรียน!D34</f>
        <v>นางสาวมานิตา  ประภัตรกุล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5/6</v>
      </c>
      <c r="D35" s="48">
        <f>ฉบับนักเรียน!C35</f>
        <v>43783</v>
      </c>
      <c r="E35" s="51" t="str">
        <f>ฉบับนักเรียน!D35</f>
        <v>นางสาวชลธิชา  สุดประเวศ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5/6</v>
      </c>
      <c r="D36" s="48">
        <f>ฉบับนักเรียน!C36</f>
        <v>43790</v>
      </c>
      <c r="E36" s="51" t="str">
        <f>ฉบับนักเรียน!D36</f>
        <v>นางสาวปานวาด  จันทร์แสตม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5/6</v>
      </c>
      <c r="D37" s="48">
        <f>ฉบับนักเรียน!C37</f>
        <v>43803</v>
      </c>
      <c r="E37" s="51" t="str">
        <f>ฉบับนักเรียน!D37</f>
        <v>นางสาวอักษราภัค  อึ้งวิจิตรอำไพ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5/6</v>
      </c>
      <c r="D38" s="48">
        <f>ฉบับนักเรียน!C38</f>
        <v>43833</v>
      </c>
      <c r="E38" s="51" t="str">
        <f>ฉบับนักเรียน!D38</f>
        <v>นางสาวธาริณี  เจริญเขต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5/6</v>
      </c>
      <c r="D39" s="48">
        <f>ฉบับนักเรียน!C39</f>
        <v>43838</v>
      </c>
      <c r="E39" s="51" t="str">
        <f>ฉบับนักเรียน!D39</f>
        <v>นางสาวบุษกร  นวลยี่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5/6</v>
      </c>
      <c r="D40" s="48">
        <f>ฉบับนักเรียน!C40</f>
        <v>43877</v>
      </c>
      <c r="E40" s="51" t="str">
        <f>ฉบับนักเรียน!D40</f>
        <v>นางสาวณิชาพร  เจริญวงษ์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6">
      <c r="A41" s="39"/>
      <c r="B41" s="20" t="s">
        <v>48</v>
      </c>
      <c r="C41" s="43" t="str">
        <f>ฉบับครู!B41</f>
        <v>5/6</v>
      </c>
      <c r="D41" s="48">
        <f>ฉบับนักเรียน!C41</f>
        <v>43891</v>
      </c>
      <c r="E41" s="51" t="str">
        <f>ฉบับนักเรียน!D41</f>
        <v>นางสาวสุธีธิดา  น้อยละมัย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6">
      <c r="A42" s="39"/>
      <c r="B42" s="20" t="s">
        <v>49</v>
      </c>
      <c r="C42" s="43" t="str">
        <f>ฉบับครู!B42</f>
        <v>5/6</v>
      </c>
      <c r="D42" s="48">
        <f>ฉบับนักเรียน!C42</f>
        <v>43915</v>
      </c>
      <c r="E42" s="51" t="str">
        <f>ฉบับนักเรียน!D42</f>
        <v>นางสาวเกณิกา  ชีวิตไทย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6">
      <c r="A43" s="39"/>
      <c r="B43" s="20" t="s">
        <v>50</v>
      </c>
      <c r="C43" s="43" t="str">
        <f>ฉบับครู!B43</f>
        <v>5/6</v>
      </c>
      <c r="D43" s="48">
        <f>ฉบับนักเรียน!C43</f>
        <v>43920</v>
      </c>
      <c r="E43" s="51" t="str">
        <f>ฉบับนักเรียน!D43</f>
        <v>นางสาวจิฎามาศ  อังกุรนาค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6">
      <c r="A44" s="39"/>
      <c r="B44" s="20" t="s">
        <v>51</v>
      </c>
      <c r="C44" s="43" t="str">
        <f>ฉบับครู!B44</f>
        <v>5/6</v>
      </c>
      <c r="D44" s="48">
        <f>ฉบับนักเรียน!C44</f>
        <v>43923</v>
      </c>
      <c r="E44" s="51" t="str">
        <f>ฉบับนักเรียน!D44</f>
        <v>นางสาวตาณวี  แก่นมะสังข์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5/6</v>
      </c>
      <c r="D45" s="48">
        <f>ฉบับนักเรียน!C45</f>
        <v>45652</v>
      </c>
      <c r="E45" s="51" t="str">
        <f>ฉบับนักเรียน!D45</f>
        <v>นางสาวกานต์ธีรา  ปุกคาม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5/6</v>
      </c>
      <c r="D46" s="48">
        <f>ฉบับนักเรียน!C46</f>
        <v>45654</v>
      </c>
      <c r="E46" s="51" t="str">
        <f>ฉบับนักเรียน!D46</f>
        <v>นางสาวณัฐชยา  บุญจันทร์</v>
      </c>
      <c r="F46" s="20" t="str">
        <f>ฉบับนักเรียน!E46</f>
        <v>หญิง</v>
      </c>
      <c r="G46" s="18">
        <f>ฉบับผู้ปกครอง!AF46</f>
        <v>0</v>
      </c>
      <c r="H46" s="25" t="str">
        <f t="shared" si="8"/>
        <v>ปกติ</v>
      </c>
      <c r="I46" s="18">
        <f>ฉบับผู้ปกครอง!AI46</f>
        <v>0</v>
      </c>
      <c r="J46" s="25" t="str">
        <f t="shared" si="9"/>
        <v>ปกติ</v>
      </c>
      <c r="K46" s="18">
        <f>ฉบับผู้ปกครอง!AM46</f>
        <v>0</v>
      </c>
      <c r="L46" s="25" t="str">
        <f t="shared" si="10"/>
        <v>ปกติ</v>
      </c>
      <c r="M46" s="18">
        <f>ฉบับผู้ปกครอง!AQ46</f>
        <v>0</v>
      </c>
      <c r="N46" s="25" t="str">
        <f t="shared" si="11"/>
        <v>ปกติ</v>
      </c>
      <c r="O46" s="18">
        <f>ฉบับผู้ปกครอง!AS46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equal2!E57</f>
        <v>นางสาวธิรมันต์ เจือจันทร์</v>
      </c>
      <c r="F57" s="39"/>
      <c r="G57" s="39"/>
      <c r="H57" s="39"/>
      <c r="I57" s="39"/>
      <c r="J57" s="39"/>
      <c r="K57" s="39"/>
      <c r="L57" s="39"/>
      <c r="M57" s="39"/>
      <c r="N57" s="86" t="str">
        <f>equal2!N57</f>
        <v>นายยุทธภูมิ ภูมิอีเตี้ย</v>
      </c>
      <c r="O57" s="87"/>
      <c r="P57" s="87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8" t="s">
        <v>63</v>
      </c>
      <c r="O58" s="87"/>
      <c r="P58" s="8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6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4.5" style="45" hidden="1" customWidth="1"/>
    <col min="8" max="8" width="13.58203125" style="45" customWidth="1"/>
    <col min="9" max="9" width="4.4140625" style="45" hidden="1" customWidth="1"/>
    <col min="10" max="10" width="14.4140625" style="45" customWidth="1"/>
    <col min="11" max="11" width="4.4140625" style="45" hidden="1" customWidth="1"/>
    <col min="12" max="12" width="13.58203125" style="45" customWidth="1"/>
    <col min="13" max="13" width="4.4140625" style="45" hidden="1" customWidth="1"/>
    <col min="14" max="14" width="13.58203125" style="45" customWidth="1"/>
    <col min="15" max="15" width="4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6">
      <c r="A2" s="39"/>
      <c r="B2" s="89" t="s">
        <v>0</v>
      </c>
      <c r="C2" s="90"/>
      <c r="D2" s="90"/>
      <c r="E2" s="90"/>
      <c r="F2" s="91"/>
      <c r="G2" s="54"/>
      <c r="H2" s="99" t="s">
        <v>84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6">
      <c r="A3" s="39"/>
      <c r="B3" s="89" t="str">
        <f>ฉบับนักเรียน!A3</f>
        <v>นางสาวธิรมันต์ เจือจันทร์  นายยุทธภูมิ ภูมิอีเตี้ย</v>
      </c>
      <c r="C3" s="90"/>
      <c r="D3" s="90"/>
      <c r="E3" s="90"/>
      <c r="F3" s="91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7">
      <c r="A5" s="50"/>
      <c r="B5" s="20" t="s">
        <v>66</v>
      </c>
      <c r="C5" s="43" t="str">
        <f>ฉบับครู!B5</f>
        <v>5/6</v>
      </c>
      <c r="D5" s="48">
        <f>ฉบับนักเรียน!C5</f>
        <v>42944</v>
      </c>
      <c r="E5" s="51" t="str">
        <f>ฉบับนักเรียน!D5</f>
        <v>นายสุธิเดช  พลอินต๊ะ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7">
      <c r="A6" s="50"/>
      <c r="B6" s="20" t="s">
        <v>13</v>
      </c>
      <c r="C6" s="43" t="str">
        <f>ฉบับครู!B6</f>
        <v>5/6</v>
      </c>
      <c r="D6" s="48">
        <f>ฉบับนักเรียน!C6</f>
        <v>43389</v>
      </c>
      <c r="E6" s="51" t="str">
        <f>ฉบับนักเรียน!D6</f>
        <v>นายเสฏฐวุฒิ  อินทร์ภูวงษ์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7">
      <c r="A7" s="50"/>
      <c r="B7" s="20" t="s">
        <v>14</v>
      </c>
      <c r="C7" s="43" t="str">
        <f>ฉบับครู!B7</f>
        <v>5/6</v>
      </c>
      <c r="D7" s="48">
        <f>ฉบับนักเรียน!C7</f>
        <v>43428</v>
      </c>
      <c r="E7" s="51" t="str">
        <f>ฉบับนักเรียน!D7</f>
        <v>นายสรภพ  ธงหิมาลัย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7">
      <c r="A8" s="50"/>
      <c r="B8" s="20" t="s">
        <v>15</v>
      </c>
      <c r="C8" s="43" t="str">
        <f>ฉบับครู!B8</f>
        <v>5/6</v>
      </c>
      <c r="D8" s="48">
        <f>ฉบับนักเรียน!C8</f>
        <v>43500</v>
      </c>
      <c r="E8" s="51" t="str">
        <f>ฉบับนักเรียน!D8</f>
        <v>นายวรกันต์  สุริยะเจริญ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7">
      <c r="A9" s="50"/>
      <c r="B9" s="20" t="s">
        <v>16</v>
      </c>
      <c r="C9" s="43" t="str">
        <f>ฉบับครู!B9</f>
        <v>5/6</v>
      </c>
      <c r="D9" s="48">
        <f>ฉบับนักเรียน!C9</f>
        <v>43591</v>
      </c>
      <c r="E9" s="51" t="str">
        <f>ฉบับนักเรียน!D9</f>
        <v>นายปิยพัทธ์  หนุนทรัพย์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7">
      <c r="A10" s="50"/>
      <c r="B10" s="20" t="s">
        <v>17</v>
      </c>
      <c r="C10" s="43" t="str">
        <f>ฉบับครู!B10</f>
        <v>5/6</v>
      </c>
      <c r="D10" s="48">
        <f>ฉบับนักเรียน!C10</f>
        <v>43685</v>
      </c>
      <c r="E10" s="51" t="str">
        <f>ฉบับนักเรียน!D10</f>
        <v>นายวรกานต์  เกษรบัว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7">
      <c r="A11" s="50"/>
      <c r="B11" s="20" t="s">
        <v>18</v>
      </c>
      <c r="C11" s="43" t="str">
        <f>ฉบับครู!B11</f>
        <v>5/6</v>
      </c>
      <c r="D11" s="48">
        <f>ฉบับนักเรียน!C11</f>
        <v>43722</v>
      </c>
      <c r="E11" s="51" t="str">
        <f>ฉบับนักเรียน!D11</f>
        <v>นายทิฆัมพร   เมฆี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7">
      <c r="A12" s="50"/>
      <c r="B12" s="20" t="s">
        <v>19</v>
      </c>
      <c r="C12" s="43" t="str">
        <f>ฉบับครู!B12</f>
        <v>5/6</v>
      </c>
      <c r="D12" s="48">
        <f>ฉบับนักเรียน!C12</f>
        <v>43770</v>
      </c>
      <c r="E12" s="51" t="str">
        <f>ฉบับนักเรียน!D12</f>
        <v>นายพงศกร   ทองคง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7">
      <c r="A13" s="50"/>
      <c r="B13" s="20" t="s">
        <v>20</v>
      </c>
      <c r="C13" s="43" t="str">
        <f>ฉบับครู!B13</f>
        <v>5/6</v>
      </c>
      <c r="D13" s="48">
        <f>ฉบับนักเรียน!C13</f>
        <v>43816</v>
      </c>
      <c r="E13" s="51" t="str">
        <f>ฉบับนักเรียน!D13</f>
        <v>นายวรกิจ  แสนใจ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7">
      <c r="A14" s="50"/>
      <c r="B14" s="20" t="s">
        <v>21</v>
      </c>
      <c r="C14" s="43" t="str">
        <f>ฉบับครู!B14</f>
        <v>5/6</v>
      </c>
      <c r="D14" s="48">
        <f>ฉบับนักเรียน!C14</f>
        <v>43820</v>
      </c>
      <c r="E14" s="51" t="str">
        <f>ฉบับนักเรียน!D14</f>
        <v>นายสิทธิธาดา  คุ้มโต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7">
      <c r="A15" s="50"/>
      <c r="B15" s="20" t="s">
        <v>22</v>
      </c>
      <c r="C15" s="43" t="str">
        <f>ฉบับครู!B15</f>
        <v>5/6</v>
      </c>
      <c r="D15" s="48">
        <f>ฉบับนักเรียน!C15</f>
        <v>43853</v>
      </c>
      <c r="E15" s="51" t="str">
        <f>ฉบับนักเรียน!D15</f>
        <v>นายกรณ์คุนส์  สงวนรัตน์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7">
      <c r="A16" s="50"/>
      <c r="B16" s="20" t="s">
        <v>23</v>
      </c>
      <c r="C16" s="43" t="str">
        <f>ฉบับครู!B16</f>
        <v>5/6</v>
      </c>
      <c r="D16" s="48">
        <f>ฉบับนักเรียน!C16</f>
        <v>43863</v>
      </c>
      <c r="E16" s="51" t="str">
        <f>ฉบับนักเรียน!D16</f>
        <v>นายภัทรธร  รู้เจน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7">
      <c r="A17" s="50"/>
      <c r="B17" s="20" t="s">
        <v>24</v>
      </c>
      <c r="C17" s="43" t="str">
        <f>ฉบับครู!B17</f>
        <v>5/6</v>
      </c>
      <c r="D17" s="48">
        <f>ฉบับนักเรียน!C17</f>
        <v>43868</v>
      </c>
      <c r="E17" s="51" t="str">
        <f>ฉบับนักเรียน!D17</f>
        <v>นายอธิษฐ์  ชำนาญจุ้ย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7">
      <c r="A18" s="50"/>
      <c r="B18" s="20" t="s">
        <v>25</v>
      </c>
      <c r="C18" s="43" t="str">
        <f>ฉบับครู!B18</f>
        <v>5/6</v>
      </c>
      <c r="D18" s="48">
        <f>ฉบับนักเรียน!C18</f>
        <v>43903</v>
      </c>
      <c r="E18" s="51" t="str">
        <f>ฉบับนักเรียน!D18</f>
        <v>นายปิยะวัฒน์  หลักคำ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7">
      <c r="A19" s="50"/>
      <c r="B19" s="20" t="s">
        <v>26</v>
      </c>
      <c r="C19" s="43" t="str">
        <f>ฉบับครู!B19</f>
        <v>5/6</v>
      </c>
      <c r="D19" s="48">
        <f>ฉบับนักเรียน!C19</f>
        <v>43913</v>
      </c>
      <c r="E19" s="51" t="str">
        <f>ฉบับนักเรียน!D19</f>
        <v>นายสิรภพ  ขอมเดช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7">
      <c r="A20" s="50"/>
      <c r="B20" s="20" t="s">
        <v>27</v>
      </c>
      <c r="C20" s="43" t="str">
        <f>ฉบับครู!B20</f>
        <v>5/6</v>
      </c>
      <c r="D20" s="48">
        <f>ฉบับนักเรียน!C20</f>
        <v>43940</v>
      </c>
      <c r="E20" s="51" t="str">
        <f>ฉบับนักเรียน!D20</f>
        <v>นายสุชาครีย์  ทัศมาลี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7">
      <c r="A21" s="50"/>
      <c r="B21" s="20" t="s">
        <v>28</v>
      </c>
      <c r="C21" s="43" t="str">
        <f>ฉบับครู!B21</f>
        <v>5/6</v>
      </c>
      <c r="D21" s="48">
        <f>ฉบับนักเรียน!C21</f>
        <v>44624</v>
      </c>
      <c r="E21" s="51" t="str">
        <f>ฉบับนักเรียน!D21</f>
        <v>นายปรพล  เอื้อศิริประชา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7">
      <c r="A22" s="50"/>
      <c r="B22" s="20" t="s">
        <v>29</v>
      </c>
      <c r="C22" s="43" t="str">
        <f>ฉบับครู!B22</f>
        <v>5/6</v>
      </c>
      <c r="D22" s="48">
        <f>ฉบับนักเรียน!C22</f>
        <v>43400</v>
      </c>
      <c r="E22" s="51" t="str">
        <f>ฉบับนักเรียน!D22</f>
        <v>นางสาวชิสา  ลัทธพิพัฒน์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7">
      <c r="A23" s="50"/>
      <c r="B23" s="20" t="s">
        <v>30</v>
      </c>
      <c r="C23" s="43" t="str">
        <f>ฉบับครู!B23</f>
        <v>5/6</v>
      </c>
      <c r="D23" s="48">
        <f>ฉบับนักเรียน!C23</f>
        <v>43433</v>
      </c>
      <c r="E23" s="51" t="str">
        <f>ฉบับนักเรียน!D23</f>
        <v>นางสาวเจนจิรา  ปัสสาสิงห์</v>
      </c>
      <c r="F23" s="25" t="str">
        <f>ฉบับนักเรียน!E23</f>
        <v>ชาย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7">
      <c r="A24" s="50"/>
      <c r="B24" s="20" t="s">
        <v>31</v>
      </c>
      <c r="C24" s="43" t="str">
        <f>ฉบับครู!B24</f>
        <v>5/6</v>
      </c>
      <c r="D24" s="48">
        <f>ฉบับนักเรียน!C24</f>
        <v>43444</v>
      </c>
      <c r="E24" s="51" t="str">
        <f>ฉบับนักเรียน!D24</f>
        <v>นางสาวพิยะฐา  แพ่งรักษ์</v>
      </c>
      <c r="F24" s="25" t="str">
        <f>ฉบับนักเรียน!E24</f>
        <v>ชาย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7">
      <c r="A25" s="50"/>
      <c r="B25" s="20" t="s">
        <v>32</v>
      </c>
      <c r="C25" s="43" t="str">
        <f>ฉบับครู!B25</f>
        <v>5/6</v>
      </c>
      <c r="D25" s="48">
        <f>ฉบับนักเรียน!C25</f>
        <v>43508</v>
      </c>
      <c r="E25" s="51" t="str">
        <f>ฉบับนักเรียน!D25</f>
        <v>นางสาวจิระประภา  นวลสี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7">
      <c r="A26" s="50"/>
      <c r="B26" s="20" t="s">
        <v>33</v>
      </c>
      <c r="C26" s="43" t="str">
        <f>ฉบับครู!B26</f>
        <v>5/6</v>
      </c>
      <c r="D26" s="48">
        <f>ฉบับนักเรียน!C26</f>
        <v>43509</v>
      </c>
      <c r="E26" s="51" t="str">
        <f>ฉบับนักเรียน!D26</f>
        <v>นางสาวณัฏฐ์รดา  วสิษฐ์สินกุล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7">
      <c r="A27" s="50"/>
      <c r="B27" s="20" t="s">
        <v>34</v>
      </c>
      <c r="C27" s="43" t="str">
        <f>ฉบับครู!B27</f>
        <v>5/6</v>
      </c>
      <c r="D27" s="48">
        <f>ฉบับนักเรียน!C27</f>
        <v>43512</v>
      </c>
      <c r="E27" s="51" t="str">
        <f>ฉบับนักเรียน!D27</f>
        <v>นางสาวธนัชญา  ทรัพย์นราธร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5/6</v>
      </c>
      <c r="D28" s="48">
        <f>ฉบับนักเรียน!C28</f>
        <v>43518</v>
      </c>
      <c r="E28" s="51" t="str">
        <f>ฉบับนักเรียน!D28</f>
        <v>นางสาวปาริฉัตร  ครองยุทธ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5/6</v>
      </c>
      <c r="D29" s="48">
        <f>ฉบับนักเรียน!C29</f>
        <v>43571</v>
      </c>
      <c r="E29" s="51" t="str">
        <f>ฉบับนักเรียน!D29</f>
        <v>นางสาววิจิตรา  ภาพโสภา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5/6</v>
      </c>
      <c r="D30" s="48">
        <f>ฉบับนักเรียน!C30</f>
        <v>43574</v>
      </c>
      <c r="E30" s="51" t="str">
        <f>ฉบับนักเรียน!D30</f>
        <v>นางสาววิสสุตา  ช่วยบุญชู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5/6</v>
      </c>
      <c r="D31" s="48">
        <f>ฉบับนักเรียน!C31</f>
        <v>43651</v>
      </c>
      <c r="E31" s="51" t="str">
        <f>ฉบับนักเรียน!D31</f>
        <v>นางสาวเข็มจิรา  ปิยะพงษ์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5/6</v>
      </c>
      <c r="D32" s="48">
        <f>ฉบับนักเรียน!C32</f>
        <v>43736</v>
      </c>
      <c r="E32" s="51" t="str">
        <f>ฉบับนักเรียน!D32</f>
        <v>นางสาวจิรัชยาพร  อินกุณา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5/6</v>
      </c>
      <c r="D33" s="48">
        <f>ฉบับนักเรียน!C33</f>
        <v>43746</v>
      </c>
      <c r="E33" s="51" t="str">
        <f>ฉบับนักเรียน!D33</f>
        <v>นางสาวปณิดาพร  ทองหวาน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5/6</v>
      </c>
      <c r="D34" s="48">
        <f>ฉบับนักเรียน!C34</f>
        <v>43753</v>
      </c>
      <c r="E34" s="51" t="str">
        <f>ฉบับนักเรียน!D34</f>
        <v>นางสาวมานิตา  ประภัตรกุล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5/6</v>
      </c>
      <c r="D35" s="48">
        <f>ฉบับนักเรียน!C35</f>
        <v>43783</v>
      </c>
      <c r="E35" s="51" t="str">
        <f>ฉบับนักเรียน!D35</f>
        <v>นางสาวชลธิชา  สุดประเวศ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5/6</v>
      </c>
      <c r="D36" s="48">
        <f>ฉบับนักเรียน!C36</f>
        <v>43790</v>
      </c>
      <c r="E36" s="51" t="str">
        <f>ฉบับนักเรียน!D36</f>
        <v>นางสาวปานวาด  จันทร์แสตม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5/6</v>
      </c>
      <c r="D37" s="48">
        <f>ฉบับนักเรียน!C37</f>
        <v>43803</v>
      </c>
      <c r="E37" s="51" t="str">
        <f>ฉบับนักเรียน!D37</f>
        <v>นางสาวอักษราภัค  อึ้งวิจิตรอำไพ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5/6</v>
      </c>
      <c r="D38" s="48">
        <f>ฉบับนักเรียน!C38</f>
        <v>43833</v>
      </c>
      <c r="E38" s="51" t="str">
        <f>ฉบับนักเรียน!D38</f>
        <v>นางสาวธาริณี  เจริญเขต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5/6</v>
      </c>
      <c r="D39" s="48">
        <f>ฉบับนักเรียน!C39</f>
        <v>43838</v>
      </c>
      <c r="E39" s="51" t="str">
        <f>ฉบับนักเรียน!D39</f>
        <v>นางสาวบุษกร  นวลยี่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5/6</v>
      </c>
      <c r="D40" s="48">
        <f>ฉบับนักเรียน!C40</f>
        <v>43877</v>
      </c>
      <c r="E40" s="51" t="str">
        <f>ฉบับนักเรียน!D40</f>
        <v>นางสาวณิชาพร  เจริญวงษ์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5/6</v>
      </c>
      <c r="D41" s="48">
        <f>ฉบับนักเรียน!C41</f>
        <v>43891</v>
      </c>
      <c r="E41" s="51" t="str">
        <f>ฉบับนักเรียน!D41</f>
        <v>นางสาวสุธีธิดา  น้อยละมัย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5/6</v>
      </c>
      <c r="D42" s="48">
        <f>ฉบับนักเรียน!C42</f>
        <v>43915</v>
      </c>
      <c r="E42" s="51" t="str">
        <f>ฉบับนักเรียน!D42</f>
        <v>นางสาวเกณิกา  ชีวิตไทย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5/6</v>
      </c>
      <c r="D43" s="48">
        <f>ฉบับนักเรียน!C43</f>
        <v>43920</v>
      </c>
      <c r="E43" s="51" t="str">
        <f>ฉบับนักเรียน!D43</f>
        <v>นางสาวจิฎามาศ  อังกุรนาค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5/6</v>
      </c>
      <c r="D44" s="48">
        <f>ฉบับนักเรียน!C44</f>
        <v>43923</v>
      </c>
      <c r="E44" s="51" t="str">
        <f>ฉบับนักเรียน!D44</f>
        <v>นางสาวตาณวี  แก่นมะสังข์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5/6</v>
      </c>
      <c r="D45" s="48">
        <f>ฉบับนักเรียน!C45</f>
        <v>45652</v>
      </c>
      <c r="E45" s="51" t="str">
        <f>ฉบับนักเรียน!D45</f>
        <v>นางสาวกานต์ธีรา  ปุกคาม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:L46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5/6</v>
      </c>
      <c r="D46" s="48">
        <f>ฉบับนักเรียน!C46</f>
        <v>45654</v>
      </c>
      <c r="E46" s="51" t="str">
        <f>ฉบับนักเรียน!D46</f>
        <v>นางสาวณัฐชยา  บุญจันทร์</v>
      </c>
      <c r="F46" s="25" t="str">
        <f>ฉบับนักเรียน!E46</f>
        <v>หญิง</v>
      </c>
      <c r="G46" s="25">
        <f>ฉบับนักเรียน!AF46</f>
        <v>0</v>
      </c>
      <c r="H46" s="25" t="str">
        <f t="shared" si="8"/>
        <v>ปกติ</v>
      </c>
      <c r="I46" s="25">
        <f>ฉบับนักเรียน!AI46</f>
        <v>0</v>
      </c>
      <c r="J46" s="25" t="str">
        <f t="shared" si="9"/>
        <v>ปกติ</v>
      </c>
      <c r="K46" s="25">
        <f>ฉบับนักเรียน!AM46</f>
        <v>0</v>
      </c>
      <c r="L46" s="25" t="str">
        <f t="shared" si="10"/>
        <v>ปกติ</v>
      </c>
      <c r="M46" s="25">
        <f>ฉบับนักเรียน!AQ46</f>
        <v>0</v>
      </c>
      <c r="N46" s="25" t="str">
        <f t="shared" si="11"/>
        <v>ปกติ</v>
      </c>
      <c r="O46" s="25">
        <f>ฉบับนักเรียน!AS46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equal3!E57</f>
        <v>นางสาวธิรมันต์ เจือจันทร์</v>
      </c>
      <c r="F57" s="39"/>
      <c r="G57" s="39"/>
      <c r="H57" s="39"/>
      <c r="I57" s="39"/>
      <c r="J57" s="39"/>
      <c r="K57" s="39"/>
      <c r="L57" s="39"/>
      <c r="M57" s="39"/>
      <c r="N57" s="86" t="str">
        <f>equal3!N57</f>
        <v>นายยุทธภูมิ ภูมิอีเตี้ย</v>
      </c>
      <c r="O57" s="87"/>
      <c r="P57" s="87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8" t="s">
        <v>63</v>
      </c>
      <c r="O58" s="87"/>
      <c r="P58" s="8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B46" sqref="B46"/>
    </sheetView>
  </sheetViews>
  <sheetFormatPr defaultColWidth="10.08203125" defaultRowHeight="15" customHeight="1" x14ac:dyDescent="0.6"/>
  <cols>
    <col min="1" max="1" width="4.91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2" style="45" hidden="1" customWidth="1"/>
    <col min="8" max="8" width="13.58203125" style="45" customWidth="1"/>
    <col min="9" max="9" width="4.4140625" style="45" customWidth="1"/>
    <col min="10" max="10" width="14.4140625" style="45" customWidth="1"/>
    <col min="11" max="11" width="4.4140625" style="45" customWidth="1"/>
    <col min="12" max="12" width="13.58203125" style="45" customWidth="1"/>
    <col min="13" max="13" width="2.4140625" style="45" customWidth="1"/>
    <col min="14" max="14" width="13.58203125" style="45" customWidth="1"/>
    <col min="15" max="15" width="4.4140625" style="45" customWidth="1"/>
    <col min="16" max="16" width="13.58203125" style="45" customWidth="1"/>
    <col min="17" max="17" width="3" style="45" hidden="1" customWidth="1"/>
    <col min="18" max="18" width="4" style="45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9" t="s">
        <v>0</v>
      </c>
      <c r="C2" s="90"/>
      <c r="D2" s="90"/>
      <c r="E2" s="90"/>
      <c r="F2" s="91"/>
      <c r="G2" s="56"/>
      <c r="H2" s="99" t="s">
        <v>85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9" t="str">
        <f>ฉบับนักเรียน!A3</f>
        <v>นางสาวธิรมันต์ เจือจันทร์  นายยุทธภูมิ ภูมิอีเตี้ย</v>
      </c>
      <c r="C3" s="90"/>
      <c r="D3" s="90"/>
      <c r="E3" s="90"/>
      <c r="F3" s="91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7">
      <c r="A5" s="50"/>
      <c r="B5" s="20" t="s">
        <v>66</v>
      </c>
      <c r="C5" s="43" t="str">
        <f>ฉบับครู!B5</f>
        <v>5/6</v>
      </c>
      <c r="D5" s="48">
        <f>ฉบับนักเรียน!C5</f>
        <v>42944</v>
      </c>
      <c r="E5" s="51" t="str">
        <f>ฉบับนักเรียน!D5</f>
        <v>นายสุธิเดช  พลอินต๊ะ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7">
      <c r="A6" s="50"/>
      <c r="B6" s="20" t="s">
        <v>13</v>
      </c>
      <c r="C6" s="43" t="str">
        <f>ฉบับครู!B6</f>
        <v>5/6</v>
      </c>
      <c r="D6" s="48">
        <f>ฉบับนักเรียน!C6</f>
        <v>43389</v>
      </c>
      <c r="E6" s="51" t="str">
        <f>ฉบับนักเรียน!D6</f>
        <v>นายเสฏฐวุฒิ  อินทร์ภูวงษ์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7">
      <c r="A7" s="50"/>
      <c r="B7" s="20" t="s">
        <v>14</v>
      </c>
      <c r="C7" s="43" t="str">
        <f>ฉบับครู!B7</f>
        <v>5/6</v>
      </c>
      <c r="D7" s="48">
        <f>ฉบับนักเรียน!C7</f>
        <v>43428</v>
      </c>
      <c r="E7" s="51" t="str">
        <f>ฉบับนักเรียน!D7</f>
        <v>นายสรภพ  ธงหิมาลัย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7">
      <c r="A8" s="50"/>
      <c r="B8" s="20" t="s">
        <v>15</v>
      </c>
      <c r="C8" s="43" t="str">
        <f>ฉบับครู!B8</f>
        <v>5/6</v>
      </c>
      <c r="D8" s="48">
        <f>ฉบับนักเรียน!C8</f>
        <v>43500</v>
      </c>
      <c r="E8" s="51" t="str">
        <f>ฉบับนักเรียน!D8</f>
        <v>นายวรกันต์  สุริยะเจริญ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7">
      <c r="A9" s="50"/>
      <c r="B9" s="20" t="s">
        <v>16</v>
      </c>
      <c r="C9" s="43" t="str">
        <f>ฉบับครู!B9</f>
        <v>5/6</v>
      </c>
      <c r="D9" s="48">
        <f>ฉบับนักเรียน!C9</f>
        <v>43591</v>
      </c>
      <c r="E9" s="51" t="str">
        <f>ฉบับนักเรียน!D9</f>
        <v>นายปิยพัทธ์  หนุนทรัพย์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7">
      <c r="A10" s="50"/>
      <c r="B10" s="20" t="s">
        <v>17</v>
      </c>
      <c r="C10" s="43" t="str">
        <f>ฉบับครู!B10</f>
        <v>5/6</v>
      </c>
      <c r="D10" s="48">
        <f>ฉบับนักเรียน!C10</f>
        <v>43685</v>
      </c>
      <c r="E10" s="51" t="str">
        <f>ฉบับนักเรียน!D10</f>
        <v>นายวรกานต์  เกษรบัว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7">
      <c r="A11" s="50"/>
      <c r="B11" s="20" t="s">
        <v>18</v>
      </c>
      <c r="C11" s="43" t="str">
        <f>ฉบับครู!B11</f>
        <v>5/6</v>
      </c>
      <c r="D11" s="48">
        <f>ฉบับนักเรียน!C11</f>
        <v>43722</v>
      </c>
      <c r="E11" s="51" t="str">
        <f>ฉบับนักเรียน!D11</f>
        <v>นายทิฆัมพร   เมฆี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7">
      <c r="A12" s="50"/>
      <c r="B12" s="20" t="s">
        <v>19</v>
      </c>
      <c r="C12" s="43" t="str">
        <f>ฉบับครู!B12</f>
        <v>5/6</v>
      </c>
      <c r="D12" s="48">
        <f>ฉบับนักเรียน!C12</f>
        <v>43770</v>
      </c>
      <c r="E12" s="51" t="str">
        <f>ฉบับนักเรียน!D12</f>
        <v>นายพงศกร   ทองคง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7">
      <c r="A13" s="50"/>
      <c r="B13" s="20" t="s">
        <v>20</v>
      </c>
      <c r="C13" s="43" t="str">
        <f>ฉบับครู!B13</f>
        <v>5/6</v>
      </c>
      <c r="D13" s="48">
        <f>ฉบับนักเรียน!C13</f>
        <v>43816</v>
      </c>
      <c r="E13" s="51" t="str">
        <f>ฉบับนักเรียน!D13</f>
        <v>นายวรกิจ  แสนใจ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7">
      <c r="A14" s="50"/>
      <c r="B14" s="20" t="s">
        <v>21</v>
      </c>
      <c r="C14" s="43" t="str">
        <f>ฉบับครู!B14</f>
        <v>5/6</v>
      </c>
      <c r="D14" s="48">
        <f>ฉบับนักเรียน!C14</f>
        <v>43820</v>
      </c>
      <c r="E14" s="51" t="str">
        <f>ฉบับนักเรียน!D14</f>
        <v>นายสิทธิธาดา  คุ้มโต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7">
      <c r="A15" s="50"/>
      <c r="B15" s="20" t="s">
        <v>22</v>
      </c>
      <c r="C15" s="43" t="str">
        <f>ฉบับครู!B15</f>
        <v>5/6</v>
      </c>
      <c r="D15" s="48">
        <f>ฉบับนักเรียน!C15</f>
        <v>43853</v>
      </c>
      <c r="E15" s="51" t="str">
        <f>ฉบับนักเรียน!D15</f>
        <v>นายกรณ์คุนส์  สงวนรัตน์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7">
      <c r="A16" s="50"/>
      <c r="B16" s="20" t="s">
        <v>23</v>
      </c>
      <c r="C16" s="43" t="str">
        <f>ฉบับครู!B16</f>
        <v>5/6</v>
      </c>
      <c r="D16" s="48">
        <f>ฉบับนักเรียน!C16</f>
        <v>43863</v>
      </c>
      <c r="E16" s="51" t="str">
        <f>ฉบับนักเรียน!D16</f>
        <v>นายภัทรธร  รู้เจน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7">
      <c r="A17" s="50"/>
      <c r="B17" s="20" t="s">
        <v>24</v>
      </c>
      <c r="C17" s="43" t="str">
        <f>ฉบับครู!B17</f>
        <v>5/6</v>
      </c>
      <c r="D17" s="48">
        <f>ฉบับนักเรียน!C17</f>
        <v>43868</v>
      </c>
      <c r="E17" s="51" t="str">
        <f>ฉบับนักเรียน!D17</f>
        <v>นายอธิษฐ์  ชำนาญจุ้ย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7">
      <c r="A18" s="50"/>
      <c r="B18" s="20" t="s">
        <v>25</v>
      </c>
      <c r="C18" s="43" t="str">
        <f>ฉบับครู!B18</f>
        <v>5/6</v>
      </c>
      <c r="D18" s="48">
        <f>ฉบับนักเรียน!C18</f>
        <v>43903</v>
      </c>
      <c r="E18" s="51" t="str">
        <f>ฉบับนักเรียน!D18</f>
        <v>นายปิยะวัฒน์  หลักคำ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7">
      <c r="A19" s="50"/>
      <c r="B19" s="20" t="s">
        <v>26</v>
      </c>
      <c r="C19" s="43" t="str">
        <f>ฉบับครู!B19</f>
        <v>5/6</v>
      </c>
      <c r="D19" s="48">
        <f>ฉบับนักเรียน!C19</f>
        <v>43913</v>
      </c>
      <c r="E19" s="51" t="str">
        <f>ฉบับนักเรียน!D19</f>
        <v>นายสิรภพ  ขอมเดช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7">
      <c r="A20" s="50"/>
      <c r="B20" s="20" t="s">
        <v>27</v>
      </c>
      <c r="C20" s="43" t="str">
        <f>ฉบับครู!B20</f>
        <v>5/6</v>
      </c>
      <c r="D20" s="48">
        <f>ฉบับนักเรียน!C20</f>
        <v>43940</v>
      </c>
      <c r="E20" s="51" t="str">
        <f>ฉบับนักเรียน!D20</f>
        <v>นายสุชาครีย์  ทัศมาลี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7">
      <c r="A21" s="50"/>
      <c r="B21" s="20" t="s">
        <v>28</v>
      </c>
      <c r="C21" s="43" t="str">
        <f>ฉบับครู!B21</f>
        <v>5/6</v>
      </c>
      <c r="D21" s="48">
        <f>ฉบับนักเรียน!C21</f>
        <v>44624</v>
      </c>
      <c r="E21" s="51" t="str">
        <f>ฉบับนักเรียน!D21</f>
        <v>นายปรพล  เอื้อศิริประชา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7">
      <c r="A22" s="50"/>
      <c r="B22" s="20" t="s">
        <v>29</v>
      </c>
      <c r="C22" s="43" t="str">
        <f>ฉบับครู!B22</f>
        <v>5/6</v>
      </c>
      <c r="D22" s="48">
        <f>ฉบับนักเรียน!C22</f>
        <v>43400</v>
      </c>
      <c r="E22" s="51" t="str">
        <f>ฉบับนักเรียน!D22</f>
        <v>นางสาวชิสา  ลัทธพิพัฒน์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7">
      <c r="A23" s="50"/>
      <c r="B23" s="20" t="s">
        <v>30</v>
      </c>
      <c r="C23" s="43" t="str">
        <f>ฉบับครู!B23</f>
        <v>5/6</v>
      </c>
      <c r="D23" s="48">
        <f>ฉบับนักเรียน!C23</f>
        <v>43433</v>
      </c>
      <c r="E23" s="51" t="str">
        <f>ฉบับนักเรียน!D23</f>
        <v>นางสาวเจนจิรา  ปัสสาสิงห์</v>
      </c>
      <c r="F23" s="25" t="str">
        <f>ฉบับนักเรียน!E23</f>
        <v>ชาย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5/6</v>
      </c>
      <c r="D24" s="48">
        <f>ฉบับนักเรียน!C24</f>
        <v>43444</v>
      </c>
      <c r="E24" s="51" t="str">
        <f>ฉบับนักเรียน!D24</f>
        <v>นางสาวพิยะฐา  แพ่งรักษ์</v>
      </c>
      <c r="F24" s="25" t="str">
        <f>ฉบับนักเรียน!E24</f>
        <v>ชาย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5/6</v>
      </c>
      <c r="D25" s="48">
        <f>ฉบับนักเรียน!C25</f>
        <v>43508</v>
      </c>
      <c r="E25" s="51" t="str">
        <f>ฉบับนักเรียน!D25</f>
        <v>นางสาวจิระประภา  นวลสี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7">
      <c r="A26" s="50"/>
      <c r="B26" s="20" t="s">
        <v>33</v>
      </c>
      <c r="C26" s="43" t="str">
        <f>ฉบับครู!B26</f>
        <v>5/6</v>
      </c>
      <c r="D26" s="48">
        <f>ฉบับนักเรียน!C26</f>
        <v>43509</v>
      </c>
      <c r="E26" s="51" t="str">
        <f>ฉบับนักเรียน!D26</f>
        <v>นางสาวณัฏฐ์รดา  วสิษฐ์สินกุล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7">
      <c r="A27" s="50"/>
      <c r="B27" s="20" t="s">
        <v>34</v>
      </c>
      <c r="C27" s="43" t="str">
        <f>ฉบับครู!B27</f>
        <v>5/6</v>
      </c>
      <c r="D27" s="48">
        <f>ฉบับนักเรียน!C27</f>
        <v>43512</v>
      </c>
      <c r="E27" s="51" t="str">
        <f>ฉบับนักเรียน!D27</f>
        <v>นางสาวธนัชญา  ทรัพย์นราธร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6">
      <c r="A28" s="39"/>
      <c r="B28" s="20" t="s">
        <v>35</v>
      </c>
      <c r="C28" s="43" t="str">
        <f>ฉบับครู!B28</f>
        <v>5/6</v>
      </c>
      <c r="D28" s="48">
        <f>ฉบับนักเรียน!C28</f>
        <v>43518</v>
      </c>
      <c r="E28" s="51" t="str">
        <f>ฉบับนักเรียน!D28</f>
        <v>นางสาวปาริฉัตร  ครองยุทธ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5/6</v>
      </c>
      <c r="D29" s="48">
        <f>ฉบับนักเรียน!C29</f>
        <v>43571</v>
      </c>
      <c r="E29" s="51" t="str">
        <f>ฉบับนักเรียน!D29</f>
        <v>นางสาววิจิตรา  ภาพโสภา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5/6</v>
      </c>
      <c r="D30" s="48">
        <f>ฉบับนักเรียน!C30</f>
        <v>43574</v>
      </c>
      <c r="E30" s="51" t="str">
        <f>ฉบับนักเรียน!D30</f>
        <v>นางสาววิสสุตา  ช่วยบุญชู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5/6</v>
      </c>
      <c r="D31" s="48">
        <f>ฉบับนักเรียน!C31</f>
        <v>43651</v>
      </c>
      <c r="E31" s="51" t="str">
        <f>ฉบับนักเรียน!D31</f>
        <v>นางสาวเข็มจิรา  ปิยะพงษ์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5/6</v>
      </c>
      <c r="D32" s="48">
        <f>ฉบับนักเรียน!C32</f>
        <v>43736</v>
      </c>
      <c r="E32" s="51" t="str">
        <f>ฉบับนักเรียน!D32</f>
        <v>นางสาวจิรัชยาพร  อินกุณา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5/6</v>
      </c>
      <c r="D33" s="48">
        <f>ฉบับนักเรียน!C33</f>
        <v>43746</v>
      </c>
      <c r="E33" s="51" t="str">
        <f>ฉบับนักเรียน!D33</f>
        <v>นางสาวปณิดาพร  ทองหวาน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5/6</v>
      </c>
      <c r="D34" s="48">
        <f>ฉบับนักเรียน!C34</f>
        <v>43753</v>
      </c>
      <c r="E34" s="51" t="str">
        <f>ฉบับนักเรียน!D34</f>
        <v>นางสาวมานิตา  ประภัตรกุล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5/6</v>
      </c>
      <c r="D35" s="48">
        <f>ฉบับนักเรียน!C35</f>
        <v>43783</v>
      </c>
      <c r="E35" s="51" t="str">
        <f>ฉบับนักเรียน!D35</f>
        <v>นางสาวชลธิชา  สุดประเวศ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5/6</v>
      </c>
      <c r="D36" s="48">
        <f>ฉบับนักเรียน!C36</f>
        <v>43790</v>
      </c>
      <c r="E36" s="51" t="str">
        <f>ฉบับนักเรียน!D36</f>
        <v>นางสาวปานวาด  จันทร์แสตม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5/6</v>
      </c>
      <c r="D37" s="48">
        <f>ฉบับนักเรียน!C37</f>
        <v>43803</v>
      </c>
      <c r="E37" s="51" t="str">
        <f>ฉบับนักเรียน!D37</f>
        <v>นางสาวอักษราภัค  อึ้งวิจิตรอำไพ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5/6</v>
      </c>
      <c r="D38" s="48">
        <f>ฉบับนักเรียน!C38</f>
        <v>43833</v>
      </c>
      <c r="E38" s="51" t="str">
        <f>ฉบับนักเรียน!D38</f>
        <v>นางสาวธาริณี  เจริญเขต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5/6</v>
      </c>
      <c r="D39" s="48">
        <f>ฉบับนักเรียน!C39</f>
        <v>43838</v>
      </c>
      <c r="E39" s="51" t="str">
        <f>ฉบับนักเรียน!D39</f>
        <v>นางสาวบุษกร  นวลยี่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5/6</v>
      </c>
      <c r="D40" s="48">
        <f>ฉบับนักเรียน!C40</f>
        <v>43877</v>
      </c>
      <c r="E40" s="51" t="str">
        <f>ฉบับนักเรียน!D40</f>
        <v>นางสาวณิชาพร  เจริญวงษ์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5/6</v>
      </c>
      <c r="D41" s="48">
        <f>ฉบับนักเรียน!C41</f>
        <v>43891</v>
      </c>
      <c r="E41" s="51" t="str">
        <f>ฉบับนักเรียน!D41</f>
        <v>นางสาวสุธีธิดา  น้อยละมัย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5/6</v>
      </c>
      <c r="D42" s="48">
        <f>ฉบับนักเรียน!C42</f>
        <v>43915</v>
      </c>
      <c r="E42" s="51" t="str">
        <f>ฉบับนักเรียน!D42</f>
        <v>นางสาวเกณิกา  ชีวิตไทย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5/6</v>
      </c>
      <c r="D43" s="48">
        <f>ฉบับนักเรียน!C43</f>
        <v>43920</v>
      </c>
      <c r="E43" s="51" t="str">
        <f>ฉบับนักเรียน!D43</f>
        <v>นางสาวจิฎามาศ  อังกุรนาค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5/6</v>
      </c>
      <c r="D44" s="48">
        <f>ฉบับนักเรียน!C44</f>
        <v>43923</v>
      </c>
      <c r="E44" s="51" t="str">
        <f>ฉบับนักเรียน!D44</f>
        <v>นางสาวตาณวี  แก่นมะสังข์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6">
      <c r="A45" s="39"/>
      <c r="B45" s="20" t="s">
        <v>52</v>
      </c>
      <c r="C45" s="43" t="str">
        <f>ฉบับครู!B45</f>
        <v>5/6</v>
      </c>
      <c r="D45" s="48">
        <f>ฉบับนักเรียน!C45</f>
        <v>45652</v>
      </c>
      <c r="E45" s="51" t="str">
        <f>ฉบับนักเรียน!D45</f>
        <v>นางสาวกานต์ธีรา  ปุกคาม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:H46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5/6</v>
      </c>
      <c r="D46" s="48">
        <f>ฉบับนักเรียน!C46</f>
        <v>45654</v>
      </c>
      <c r="E46" s="51" t="str">
        <f>ฉบับนักเรียน!D46</f>
        <v>นางสาวณัฐชยา  บุญจันทร์</v>
      </c>
      <c r="F46" s="25" t="str">
        <f>ฉบับนักเรียน!E46</f>
        <v>หญิง</v>
      </c>
      <c r="G46" s="25">
        <f>ฉบับครู!AF46</f>
        <v>0</v>
      </c>
      <c r="H46" s="25" t="str">
        <f t="shared" si="8"/>
        <v>ปกติ</v>
      </c>
      <c r="I46" s="25">
        <f>ฉบับครู!AI46</f>
        <v>0</v>
      </c>
      <c r="J46" s="25" t="str">
        <f t="shared" si="9"/>
        <v>ปกติ</v>
      </c>
      <c r="K46" s="25">
        <f>ฉบับครู!AM46</f>
        <v>0</v>
      </c>
      <c r="L46" s="25" t="str">
        <f t="shared" si="10"/>
        <v>ปกติ</v>
      </c>
      <c r="M46" s="25">
        <f>ฉบับครู!AQ46</f>
        <v>0</v>
      </c>
      <c r="N46" s="25" t="str">
        <f t="shared" si="11"/>
        <v>ปกติ</v>
      </c>
      <c r="O46" s="25">
        <f>ฉบับครู!AS46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report1!E57</f>
        <v>นางสาวธิรมันต์ เจือจันทร์</v>
      </c>
      <c r="F57" s="39"/>
      <c r="G57" s="39"/>
      <c r="H57" s="39"/>
      <c r="I57" s="39"/>
      <c r="J57" s="39"/>
      <c r="K57" s="39"/>
      <c r="L57" s="39"/>
      <c r="M57" s="39"/>
      <c r="N57" s="86" t="str">
        <f>report1!N57</f>
        <v>นายยุทธภูมิ ภูมิอีเตี้ย</v>
      </c>
      <c r="O57" s="87"/>
      <c r="P57" s="87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6" t="str">
        <f>report1!N58</f>
        <v>ครูที่ปรึกษา</v>
      </c>
      <c r="O58" s="87"/>
      <c r="P58" s="8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H45" sqref="H45"/>
    </sheetView>
  </sheetViews>
  <sheetFormatPr defaultColWidth="10.08203125" defaultRowHeight="15" customHeight="1" x14ac:dyDescent="0.6"/>
  <cols>
    <col min="1" max="1" width="4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8" style="45" customWidth="1"/>
    <col min="7" max="7" width="4.4140625" style="45" hidden="1" customWidth="1"/>
    <col min="8" max="8" width="13.58203125" style="45" customWidth="1"/>
    <col min="9" max="9" width="4.4140625" style="45" hidden="1" customWidth="1"/>
    <col min="10" max="10" width="14.58203125" style="45" customWidth="1"/>
    <col min="11" max="11" width="4.4140625" style="45" hidden="1" customWidth="1"/>
    <col min="12" max="12" width="13.58203125" style="45" customWidth="1"/>
    <col min="13" max="13" width="3.9140625" style="45" hidden="1" customWidth="1"/>
    <col min="14" max="14" width="13.58203125" style="45" customWidth="1"/>
    <col min="15" max="15" width="4.4140625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9" t="s">
        <v>0</v>
      </c>
      <c r="C2" s="90"/>
      <c r="D2" s="90"/>
      <c r="E2" s="90"/>
      <c r="F2" s="91"/>
      <c r="G2" s="56"/>
      <c r="H2" s="99" t="s">
        <v>86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9" t="str">
        <f>ฉบับนักเรียน!A3</f>
        <v>นางสาวธิรมันต์ เจือจันทร์  นายยุทธภูมิ ภูมิอีเตี้ย</v>
      </c>
      <c r="C3" s="90"/>
      <c r="D3" s="90"/>
      <c r="E3" s="90"/>
      <c r="F3" s="91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6">
      <c r="A5" s="39"/>
      <c r="B5" s="20" t="s">
        <v>66</v>
      </c>
      <c r="C5" s="43" t="str">
        <f>ฉบับครู!B5</f>
        <v>5/6</v>
      </c>
      <c r="D5" s="74">
        <f>ฉบับนักเรียน!C5</f>
        <v>42944</v>
      </c>
      <c r="E5" s="41" t="str">
        <f>ฉบับนักเรียน!D5</f>
        <v>นายสุธิเดช  พลอินต๊ะ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6">
      <c r="A6" s="39"/>
      <c r="B6" s="20" t="s">
        <v>13</v>
      </c>
      <c r="C6" s="43" t="str">
        <f>ฉบับครู!B6</f>
        <v>5/6</v>
      </c>
      <c r="D6" s="74">
        <f>ฉบับนักเรียน!C6</f>
        <v>43389</v>
      </c>
      <c r="E6" s="41" t="str">
        <f>ฉบับนักเรียน!D6</f>
        <v>นายเสฏฐวุฒิ  อินทร์ภูวงษ์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6">
      <c r="A7" s="39"/>
      <c r="B7" s="20" t="s">
        <v>14</v>
      </c>
      <c r="C7" s="43" t="str">
        <f>ฉบับครู!B7</f>
        <v>5/6</v>
      </c>
      <c r="D7" s="74">
        <f>ฉบับนักเรียน!C7</f>
        <v>43428</v>
      </c>
      <c r="E7" s="41" t="str">
        <f>ฉบับนักเรียน!D7</f>
        <v>นายสรภพ  ธงหิมาลัย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6">
      <c r="A8" s="39"/>
      <c r="B8" s="20" t="s">
        <v>15</v>
      </c>
      <c r="C8" s="43" t="str">
        <f>ฉบับครู!B8</f>
        <v>5/6</v>
      </c>
      <c r="D8" s="74">
        <f>ฉบับนักเรียน!C8</f>
        <v>43500</v>
      </c>
      <c r="E8" s="41" t="str">
        <f>ฉบับนักเรียน!D8</f>
        <v>นายวรกันต์  สุริยะเจริญ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6">
      <c r="A9" s="39"/>
      <c r="B9" s="20" t="s">
        <v>16</v>
      </c>
      <c r="C9" s="43" t="str">
        <f>ฉบับครู!B9</f>
        <v>5/6</v>
      </c>
      <c r="D9" s="74">
        <f>ฉบับนักเรียน!C9</f>
        <v>43591</v>
      </c>
      <c r="E9" s="41" t="str">
        <f>ฉบับนักเรียน!D9</f>
        <v>นายปิยพัทธ์  หนุนทรัพย์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6">
      <c r="A10" s="39"/>
      <c r="B10" s="20" t="s">
        <v>17</v>
      </c>
      <c r="C10" s="43" t="str">
        <f>ฉบับครู!B10</f>
        <v>5/6</v>
      </c>
      <c r="D10" s="74">
        <f>ฉบับนักเรียน!C10</f>
        <v>43685</v>
      </c>
      <c r="E10" s="41" t="str">
        <f>ฉบับนักเรียน!D10</f>
        <v>นายวรกานต์  เกษรบัว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6">
      <c r="A11" s="39"/>
      <c r="B11" s="20" t="s">
        <v>18</v>
      </c>
      <c r="C11" s="43" t="str">
        <f>ฉบับครู!B11</f>
        <v>5/6</v>
      </c>
      <c r="D11" s="74">
        <f>ฉบับนักเรียน!C11</f>
        <v>43722</v>
      </c>
      <c r="E11" s="41" t="str">
        <f>ฉบับนักเรียน!D11</f>
        <v>นายทิฆัมพร   เมฆี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6">
      <c r="A12" s="39"/>
      <c r="B12" s="20" t="s">
        <v>19</v>
      </c>
      <c r="C12" s="43" t="str">
        <f>ฉบับครู!B12</f>
        <v>5/6</v>
      </c>
      <c r="D12" s="74">
        <f>ฉบับนักเรียน!C12</f>
        <v>43770</v>
      </c>
      <c r="E12" s="41" t="str">
        <f>ฉบับนักเรียน!D12</f>
        <v>นายพงศกร   ทองคง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6">
      <c r="A13" s="39"/>
      <c r="B13" s="20" t="s">
        <v>20</v>
      </c>
      <c r="C13" s="43" t="str">
        <f>ฉบับครู!B13</f>
        <v>5/6</v>
      </c>
      <c r="D13" s="74">
        <f>ฉบับนักเรียน!C13</f>
        <v>43816</v>
      </c>
      <c r="E13" s="41" t="str">
        <f>ฉบับนักเรียน!D13</f>
        <v>นายวรกิจ  แสนใจ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6">
      <c r="A14" s="39"/>
      <c r="B14" s="20" t="s">
        <v>21</v>
      </c>
      <c r="C14" s="43" t="str">
        <f>ฉบับครู!B14</f>
        <v>5/6</v>
      </c>
      <c r="D14" s="74">
        <f>ฉบับนักเรียน!C14</f>
        <v>43820</v>
      </c>
      <c r="E14" s="41" t="str">
        <f>ฉบับนักเรียน!D14</f>
        <v>นายสิทธิธาดา  คุ้มโต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6">
      <c r="A15" s="39"/>
      <c r="B15" s="20" t="s">
        <v>22</v>
      </c>
      <c r="C15" s="43" t="str">
        <f>ฉบับครู!B15</f>
        <v>5/6</v>
      </c>
      <c r="D15" s="74">
        <f>ฉบับนักเรียน!C15</f>
        <v>43853</v>
      </c>
      <c r="E15" s="41" t="str">
        <f>ฉบับนักเรียน!D15</f>
        <v>นายกรณ์คุนส์  สงวนรัตน์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6">
      <c r="A16" s="39"/>
      <c r="B16" s="20" t="s">
        <v>23</v>
      </c>
      <c r="C16" s="43" t="str">
        <f>ฉบับครู!B16</f>
        <v>5/6</v>
      </c>
      <c r="D16" s="74">
        <f>ฉบับนักเรียน!C16</f>
        <v>43863</v>
      </c>
      <c r="E16" s="41" t="str">
        <f>ฉบับนักเรียน!D16</f>
        <v>นายภัทรธร  รู้เจน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6">
      <c r="A17" s="39"/>
      <c r="B17" s="20" t="s">
        <v>24</v>
      </c>
      <c r="C17" s="43" t="str">
        <f>ฉบับครู!B17</f>
        <v>5/6</v>
      </c>
      <c r="D17" s="74">
        <f>ฉบับนักเรียน!C17</f>
        <v>43868</v>
      </c>
      <c r="E17" s="41" t="str">
        <f>ฉบับนักเรียน!D17</f>
        <v>นายอธิษฐ์  ชำนาญจุ้ย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6">
      <c r="A18" s="39"/>
      <c r="B18" s="20" t="s">
        <v>25</v>
      </c>
      <c r="C18" s="43" t="str">
        <f>ฉบับครู!B18</f>
        <v>5/6</v>
      </c>
      <c r="D18" s="74">
        <f>ฉบับนักเรียน!C18</f>
        <v>43903</v>
      </c>
      <c r="E18" s="41" t="str">
        <f>ฉบับนักเรียน!D18</f>
        <v>นายปิยะวัฒน์  หลักคำ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6">
      <c r="A19" s="39"/>
      <c r="B19" s="20" t="s">
        <v>26</v>
      </c>
      <c r="C19" s="43" t="str">
        <f>ฉบับครู!B19</f>
        <v>5/6</v>
      </c>
      <c r="D19" s="74">
        <f>ฉบับนักเรียน!C19</f>
        <v>43913</v>
      </c>
      <c r="E19" s="41" t="str">
        <f>ฉบับนักเรียน!D19</f>
        <v>นายสิรภพ  ขอมเดช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6">
      <c r="A20" s="39"/>
      <c r="B20" s="20" t="s">
        <v>27</v>
      </c>
      <c r="C20" s="43" t="str">
        <f>ฉบับครู!B20</f>
        <v>5/6</v>
      </c>
      <c r="D20" s="74">
        <f>ฉบับนักเรียน!C20</f>
        <v>43940</v>
      </c>
      <c r="E20" s="41" t="str">
        <f>ฉบับนักเรียน!D20</f>
        <v>นายสุชาครีย์  ทัศมาลี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6">
      <c r="A21" s="39"/>
      <c r="B21" s="20" t="s">
        <v>28</v>
      </c>
      <c r="C21" s="43" t="str">
        <f>ฉบับครู!B21</f>
        <v>5/6</v>
      </c>
      <c r="D21" s="74">
        <f>ฉบับนักเรียน!C21</f>
        <v>44624</v>
      </c>
      <c r="E21" s="41" t="str">
        <f>ฉบับนักเรียน!D21</f>
        <v>นายปรพล  เอื้อศิริประชา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6">
      <c r="A22" s="39"/>
      <c r="B22" s="20" t="s">
        <v>29</v>
      </c>
      <c r="C22" s="43" t="str">
        <f>ฉบับครู!B22</f>
        <v>5/6</v>
      </c>
      <c r="D22" s="74">
        <f>ฉบับนักเรียน!C22</f>
        <v>43400</v>
      </c>
      <c r="E22" s="41" t="str">
        <f>ฉบับนักเรียน!D22</f>
        <v>นางสาวชิสา  ลัทธพิพัฒน์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6">
      <c r="A23" s="39"/>
      <c r="B23" s="20" t="s">
        <v>30</v>
      </c>
      <c r="C23" s="43" t="str">
        <f>ฉบับครู!B23</f>
        <v>5/6</v>
      </c>
      <c r="D23" s="74">
        <f>ฉบับนักเรียน!C23</f>
        <v>43433</v>
      </c>
      <c r="E23" s="41" t="str">
        <f>ฉบับนักเรียน!D23</f>
        <v>นางสาวเจนจิรา  ปัสสาสิงห์</v>
      </c>
      <c r="F23" s="25" t="str">
        <f>ฉบับนักเรียน!E23</f>
        <v>ชาย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6">
      <c r="A24" s="39"/>
      <c r="B24" s="20" t="s">
        <v>31</v>
      </c>
      <c r="C24" s="43" t="str">
        <f>ฉบับครู!B24</f>
        <v>5/6</v>
      </c>
      <c r="D24" s="74">
        <f>ฉบับนักเรียน!C24</f>
        <v>43444</v>
      </c>
      <c r="E24" s="41" t="str">
        <f>ฉบับนักเรียน!D24</f>
        <v>นางสาวพิยะฐา  แพ่งรักษ์</v>
      </c>
      <c r="F24" s="25" t="str">
        <f>ฉบับนักเรียน!E24</f>
        <v>ชาย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6">
      <c r="A25" s="39"/>
      <c r="B25" s="20" t="s">
        <v>32</v>
      </c>
      <c r="C25" s="43" t="str">
        <f>ฉบับครู!B25</f>
        <v>5/6</v>
      </c>
      <c r="D25" s="74">
        <f>ฉบับนักเรียน!C25</f>
        <v>43508</v>
      </c>
      <c r="E25" s="41" t="str">
        <f>ฉบับนักเรียน!D25</f>
        <v>นางสาวจิระประภา  นวลสี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6">
      <c r="A26" s="39"/>
      <c r="B26" s="20" t="s">
        <v>33</v>
      </c>
      <c r="C26" s="43" t="str">
        <f>ฉบับครู!B26</f>
        <v>5/6</v>
      </c>
      <c r="D26" s="74">
        <f>ฉบับนักเรียน!C26</f>
        <v>43509</v>
      </c>
      <c r="E26" s="41" t="str">
        <f>ฉบับนักเรียน!D26</f>
        <v>นางสาวณัฏฐ์รดา  วสิษฐ์สินกุล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5/6</v>
      </c>
      <c r="D27" s="74">
        <f>ฉบับนักเรียน!C27</f>
        <v>43512</v>
      </c>
      <c r="E27" s="41" t="str">
        <f>ฉบับนักเรียน!D27</f>
        <v>นางสาวธนัชญา  ทรัพย์นราธร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5/6</v>
      </c>
      <c r="D28" s="74">
        <f>ฉบับนักเรียน!C28</f>
        <v>43518</v>
      </c>
      <c r="E28" s="41" t="str">
        <f>ฉบับนักเรียน!D28</f>
        <v>นางสาวปาริฉัตร  ครองยุทธ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5/6</v>
      </c>
      <c r="D29" s="74">
        <f>ฉบับนักเรียน!C29</f>
        <v>43571</v>
      </c>
      <c r="E29" s="41" t="str">
        <f>ฉบับนักเรียน!D29</f>
        <v>นางสาววิจิตรา  ภาพโสภา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5/6</v>
      </c>
      <c r="D30" s="74">
        <f>ฉบับนักเรียน!C30</f>
        <v>43574</v>
      </c>
      <c r="E30" s="41" t="str">
        <f>ฉบับนักเรียน!D30</f>
        <v>นางสาววิสสุตา  ช่วยบุญชู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5/6</v>
      </c>
      <c r="D31" s="74">
        <f>ฉบับนักเรียน!C31</f>
        <v>43651</v>
      </c>
      <c r="E31" s="41" t="str">
        <f>ฉบับนักเรียน!D31</f>
        <v>นางสาวเข็มจิรา  ปิยะพงษ์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5/6</v>
      </c>
      <c r="D32" s="74">
        <f>ฉบับนักเรียน!C32</f>
        <v>43736</v>
      </c>
      <c r="E32" s="41" t="str">
        <f>ฉบับนักเรียน!D32</f>
        <v>นางสาวจิรัชยาพร  อินกุณา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5/6</v>
      </c>
      <c r="D33" s="74">
        <f>ฉบับนักเรียน!C33</f>
        <v>43746</v>
      </c>
      <c r="E33" s="41" t="str">
        <f>ฉบับนักเรียน!D33</f>
        <v>นางสาวปณิดาพร  ทองหวาน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5/6</v>
      </c>
      <c r="D34" s="74">
        <f>ฉบับนักเรียน!C34</f>
        <v>43753</v>
      </c>
      <c r="E34" s="41" t="str">
        <f>ฉบับนักเรียน!D34</f>
        <v>นางสาวมานิตา  ประภัตรกุล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5/6</v>
      </c>
      <c r="D35" s="74">
        <f>ฉบับนักเรียน!C35</f>
        <v>43783</v>
      </c>
      <c r="E35" s="41" t="str">
        <f>ฉบับนักเรียน!D35</f>
        <v>นางสาวชลธิชา  สุดประเวศ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5/6</v>
      </c>
      <c r="D36" s="74">
        <f>ฉบับนักเรียน!C36</f>
        <v>43790</v>
      </c>
      <c r="E36" s="41" t="str">
        <f>ฉบับนักเรียน!D36</f>
        <v>นางสาวปานวาด  จันทร์แสตม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5/6</v>
      </c>
      <c r="D37" s="74">
        <f>ฉบับนักเรียน!C37</f>
        <v>43803</v>
      </c>
      <c r="E37" s="41" t="str">
        <f>ฉบับนักเรียน!D37</f>
        <v>นางสาวอักษราภัค  อึ้งวิจิตรอำไพ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5/6</v>
      </c>
      <c r="D38" s="74">
        <f>ฉบับนักเรียน!C38</f>
        <v>43833</v>
      </c>
      <c r="E38" s="41" t="str">
        <f>ฉบับนักเรียน!D38</f>
        <v>นางสาวธาริณี  เจริญเขต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5/6</v>
      </c>
      <c r="D39" s="74">
        <f>ฉบับนักเรียน!C39</f>
        <v>43838</v>
      </c>
      <c r="E39" s="41" t="str">
        <f>ฉบับนักเรียน!D39</f>
        <v>นางสาวบุษกร  นวลยี่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5/6</v>
      </c>
      <c r="D40" s="74">
        <f>ฉบับนักเรียน!C40</f>
        <v>43877</v>
      </c>
      <c r="E40" s="41" t="str">
        <f>ฉบับนักเรียน!D40</f>
        <v>นางสาวณิชาพร  เจริญวงษ์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5/6</v>
      </c>
      <c r="D41" s="74">
        <f>ฉบับนักเรียน!C41</f>
        <v>43891</v>
      </c>
      <c r="E41" s="41" t="str">
        <f>ฉบับนักเรียน!D41</f>
        <v>นางสาวสุธีธิดา  น้อยละมัย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5/6</v>
      </c>
      <c r="D42" s="74">
        <f>ฉบับนักเรียน!C42</f>
        <v>43915</v>
      </c>
      <c r="E42" s="41" t="str">
        <f>ฉบับนักเรียน!D42</f>
        <v>นางสาวเกณิกา  ชีวิตไทย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5/6</v>
      </c>
      <c r="D43" s="74">
        <f>ฉบับนักเรียน!C43</f>
        <v>43920</v>
      </c>
      <c r="E43" s="41" t="str">
        <f>ฉบับนักเรียน!D43</f>
        <v>นางสาวจิฎามาศ  อังกุรนาค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5/6</v>
      </c>
      <c r="D44" s="74">
        <f>ฉบับนักเรียน!C44</f>
        <v>43923</v>
      </c>
      <c r="E44" s="41" t="str">
        <f>ฉบับนักเรียน!D44</f>
        <v>นางสาวตาณวี  แก่นมะสังข์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5/6</v>
      </c>
      <c r="D45" s="74">
        <f>ฉบับนักเรียน!C45</f>
        <v>45652</v>
      </c>
      <c r="E45" s="41" t="str">
        <f>ฉบับนักเรียน!D45</f>
        <v>นางสาวกานต์ธีรา  ปุกคาม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5/6</v>
      </c>
      <c r="D46" s="74">
        <f>ฉบับนักเรียน!C46</f>
        <v>45654</v>
      </c>
      <c r="E46" s="41" t="str">
        <f>ฉบับนักเรียน!D46</f>
        <v>นางสาวณัฐชยา  บุญจันทร์</v>
      </c>
      <c r="F46" s="25" t="str">
        <f>ฉบับนักเรียน!E46</f>
        <v>หญิง</v>
      </c>
      <c r="G46" s="25">
        <f>ฉบับผู้ปกครอง!AF46</f>
        <v>0</v>
      </c>
      <c r="H46" s="25" t="str">
        <f t="shared" si="8"/>
        <v>ปกติ</v>
      </c>
      <c r="I46" s="25">
        <f>ฉบับผู้ปกครอง!AI46</f>
        <v>0</v>
      </c>
      <c r="J46" s="25" t="str">
        <f t="shared" si="9"/>
        <v>ปกติ</v>
      </c>
      <c r="K46" s="25">
        <f>ฉบับผู้ปกครอง!AM46</f>
        <v>0</v>
      </c>
      <c r="L46" s="25" t="str">
        <f t="shared" si="10"/>
        <v>ปกติ</v>
      </c>
      <c r="M46" s="25">
        <f>ฉบับผู้ปกครอง!AQ46</f>
        <v>0</v>
      </c>
      <c r="N46" s="25" t="str">
        <f t="shared" si="11"/>
        <v>ปกติ</v>
      </c>
      <c r="O46" s="25">
        <f>ฉบับผู้ปกครอง!AS46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2" customHeight="1" x14ac:dyDescent="0.6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44" t="str">
        <f>report1!E57</f>
        <v>นางสาวธิรมันต์ เจือจันทร์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6" t="str">
        <f>report1!N57</f>
        <v>นายยุทธภูมิ ภูมิอีเตี้ย</v>
      </c>
      <c r="O57" s="87"/>
      <c r="P57" s="87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6" t="str">
        <f>report1!N58</f>
        <v>ครูที่ปรึกษา</v>
      </c>
      <c r="O58" s="87"/>
      <c r="P58" s="8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topLeftCell="A31" workbookViewId="0">
      <selection activeCell="B44" sqref="B44:S46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9" t="s">
        <v>0</v>
      </c>
      <c r="C2" s="90"/>
      <c r="D2" s="90"/>
      <c r="E2" s="90"/>
      <c r="F2" s="91"/>
      <c r="G2" s="58"/>
      <c r="H2" s="102" t="s">
        <v>87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9" t="str">
        <f>ฉบับนักเรียน!A3</f>
        <v>นางสาวธิรมันต์ เจือจันทร์  นายยุทธภูมิ ภูมิอีเตี้ย</v>
      </c>
      <c r="C3" s="90"/>
      <c r="D3" s="90"/>
      <c r="E3" s="90"/>
      <c r="F3" s="91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3" t="str">
        <f>ฉบับครู!B5</f>
        <v>5/6</v>
      </c>
      <c r="D5" s="74">
        <f>ฉบับนักเรียน!C5</f>
        <v>42944</v>
      </c>
      <c r="E5" s="41" t="str">
        <f>ฉบับนักเรียน!D5</f>
        <v>นายสุธิเดช  พลอินต๊ะ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3" t="str">
        <f>ฉบับครู!B6</f>
        <v>5/6</v>
      </c>
      <c r="D6" s="74">
        <f>ฉบับนักเรียน!C6</f>
        <v>43389</v>
      </c>
      <c r="E6" s="41" t="str">
        <f>ฉบับนักเรียน!D6</f>
        <v>นายเสฏฐวุฒิ  อินทร์ภูวงษ์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3" t="str">
        <f>ฉบับครู!B7</f>
        <v>5/6</v>
      </c>
      <c r="D7" s="74">
        <f>ฉบับนักเรียน!C7</f>
        <v>43428</v>
      </c>
      <c r="E7" s="41" t="str">
        <f>ฉบับนักเรียน!D7</f>
        <v>นายสรภพ  ธงหิมาลัย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3" t="str">
        <f>ฉบับครู!B8</f>
        <v>5/6</v>
      </c>
      <c r="D8" s="74">
        <f>ฉบับนักเรียน!C8</f>
        <v>43500</v>
      </c>
      <c r="E8" s="41" t="str">
        <f>ฉบับนักเรียน!D8</f>
        <v>นายวรกันต์  สุริยะเจริญ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3" t="str">
        <f>ฉบับครู!B9</f>
        <v>5/6</v>
      </c>
      <c r="D9" s="74">
        <f>ฉบับนักเรียน!C9</f>
        <v>43591</v>
      </c>
      <c r="E9" s="41" t="str">
        <f>ฉบับนักเรียน!D9</f>
        <v>นายปิยพัทธ์  หนุนทรัพย์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3" t="str">
        <f>ฉบับครู!B10</f>
        <v>5/6</v>
      </c>
      <c r="D10" s="74">
        <f>ฉบับนักเรียน!C10</f>
        <v>43685</v>
      </c>
      <c r="E10" s="41" t="str">
        <f>ฉบับนักเรียน!D10</f>
        <v>นายวรกานต์  เกษรบัว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3" t="str">
        <f>ฉบับครู!B11</f>
        <v>5/6</v>
      </c>
      <c r="D11" s="74">
        <f>ฉบับนักเรียน!C11</f>
        <v>43722</v>
      </c>
      <c r="E11" s="41" t="str">
        <f>ฉบับนักเรียน!D11</f>
        <v>นายทิฆัมพร   เมฆี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3" t="str">
        <f>ฉบับครู!B12</f>
        <v>5/6</v>
      </c>
      <c r="D12" s="74">
        <f>ฉบับนักเรียน!C12</f>
        <v>43770</v>
      </c>
      <c r="E12" s="41" t="str">
        <f>ฉบับนักเรียน!D12</f>
        <v>นายพงศกร   ทองคง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3" t="str">
        <f>ฉบับครู!B13</f>
        <v>5/6</v>
      </c>
      <c r="D13" s="74">
        <f>ฉบับนักเรียน!C13</f>
        <v>43816</v>
      </c>
      <c r="E13" s="41" t="str">
        <f>ฉบับนักเรียน!D13</f>
        <v>นายวรกิจ  แสนใจ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3" t="str">
        <f>ฉบับครู!B14</f>
        <v>5/6</v>
      </c>
      <c r="D14" s="74">
        <f>ฉบับนักเรียน!C14</f>
        <v>43820</v>
      </c>
      <c r="E14" s="41" t="str">
        <f>ฉบับนักเรียน!D14</f>
        <v>นายสิทธิธาดา  คุ้มโต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3" t="str">
        <f>ฉบับครู!B15</f>
        <v>5/6</v>
      </c>
      <c r="D15" s="74">
        <f>ฉบับนักเรียน!C15</f>
        <v>43853</v>
      </c>
      <c r="E15" s="41" t="str">
        <f>ฉบับนักเรียน!D15</f>
        <v>นายกรณ์คุนส์  สงวนรัตน์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3" t="str">
        <f>ฉบับครู!B16</f>
        <v>5/6</v>
      </c>
      <c r="D16" s="74">
        <f>ฉบับนักเรียน!C16</f>
        <v>43863</v>
      </c>
      <c r="E16" s="41" t="str">
        <f>ฉบับนักเรียน!D16</f>
        <v>นายภัทรธร  รู้เจน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3" t="str">
        <f>ฉบับครู!B17</f>
        <v>5/6</v>
      </c>
      <c r="D17" s="74">
        <f>ฉบับนักเรียน!C17</f>
        <v>43868</v>
      </c>
      <c r="E17" s="41" t="str">
        <f>ฉบับนักเรียน!D17</f>
        <v>นายอธิษฐ์  ชำนาญจุ้ย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3" t="str">
        <f>ฉบับครู!B18</f>
        <v>5/6</v>
      </c>
      <c r="D18" s="74">
        <f>ฉบับนักเรียน!C18</f>
        <v>43903</v>
      </c>
      <c r="E18" s="41" t="str">
        <f>ฉบับนักเรียน!D18</f>
        <v>นายปิยะวัฒน์  หลักคำ</v>
      </c>
      <c r="F18" s="25" t="str">
        <f>ฉบับนักเรียน!E18</f>
        <v>ชาย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3" t="str">
        <f>ฉบับครู!B19</f>
        <v>5/6</v>
      </c>
      <c r="D19" s="74">
        <f>ฉบับนักเรียน!C19</f>
        <v>43913</v>
      </c>
      <c r="E19" s="41" t="str">
        <f>ฉบับนักเรียน!D19</f>
        <v>นายสิรภพ  ขอมเดช</v>
      </c>
      <c r="F19" s="25" t="str">
        <f>ฉบับนักเรียน!E19</f>
        <v>ชาย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3" t="str">
        <f>ฉบับครู!B20</f>
        <v>5/6</v>
      </c>
      <c r="D20" s="74">
        <f>ฉบับนักเรียน!C20</f>
        <v>43940</v>
      </c>
      <c r="E20" s="41" t="str">
        <f>ฉบับนักเรียน!D20</f>
        <v>นายสุชาครีย์  ทัศมาลี</v>
      </c>
      <c r="F20" s="25" t="str">
        <f>ฉบับนักเรียน!E20</f>
        <v>ชาย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3" t="str">
        <f>ฉบับครู!B21</f>
        <v>5/6</v>
      </c>
      <c r="D21" s="74">
        <f>ฉบับนักเรียน!C21</f>
        <v>44624</v>
      </c>
      <c r="E21" s="41" t="str">
        <f>ฉบับนักเรียน!D21</f>
        <v>นายปรพล  เอื้อศิริประชา</v>
      </c>
      <c r="F21" s="25" t="str">
        <f>ฉบับนักเรียน!E21</f>
        <v>ชาย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3" t="str">
        <f>ฉบับครู!B22</f>
        <v>5/6</v>
      </c>
      <c r="D22" s="74">
        <f>ฉบับนักเรียน!C22</f>
        <v>43400</v>
      </c>
      <c r="E22" s="41" t="str">
        <f>ฉบับนักเรียน!D22</f>
        <v>นางสาวชิสา  ลัทธพิพัฒน์</v>
      </c>
      <c r="F22" s="25" t="str">
        <f>ฉบับนักเรียน!E22</f>
        <v>ชาย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3" t="str">
        <f>ฉบับครู!B23</f>
        <v>5/6</v>
      </c>
      <c r="D23" s="74">
        <f>ฉบับนักเรียน!C23</f>
        <v>43433</v>
      </c>
      <c r="E23" s="41" t="str">
        <f>ฉบับนักเรียน!D23</f>
        <v>นางสาวเจนจิรา  ปัสสาสิงห์</v>
      </c>
      <c r="F23" s="25" t="str">
        <f>ฉบับนักเรียน!E23</f>
        <v>ชาย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3" t="str">
        <f>ฉบับครู!B24</f>
        <v>5/6</v>
      </c>
      <c r="D24" s="74">
        <f>ฉบับนักเรียน!C24</f>
        <v>43444</v>
      </c>
      <c r="E24" s="41" t="str">
        <f>ฉบับนักเรียน!D24</f>
        <v>นางสาวพิยะฐา  แพ่งรักษ์</v>
      </c>
      <c r="F24" s="25" t="str">
        <f>ฉบับนักเรียน!E24</f>
        <v>ชาย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3" t="str">
        <f>ฉบับครู!B25</f>
        <v>5/6</v>
      </c>
      <c r="D25" s="74">
        <f>ฉบับนักเรียน!C25</f>
        <v>43508</v>
      </c>
      <c r="E25" s="41" t="str">
        <f>ฉบับนักเรียน!D25</f>
        <v>นางสาวจิระประภา  นวลสี</v>
      </c>
      <c r="F25" s="25" t="str">
        <f>ฉบับนักเรียน!E25</f>
        <v>หญิง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3" t="str">
        <f>ฉบับครู!B26</f>
        <v>5/6</v>
      </c>
      <c r="D26" s="74">
        <f>ฉบับนักเรียน!C26</f>
        <v>43509</v>
      </c>
      <c r="E26" s="41" t="str">
        <f>ฉบับนักเรียน!D26</f>
        <v>นางสาวณัฏฐ์รดา  วสิษฐ์สินกุล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3" t="str">
        <f>ฉบับครู!B27</f>
        <v>5/6</v>
      </c>
      <c r="D27" s="74">
        <f>ฉบับนักเรียน!C27</f>
        <v>43512</v>
      </c>
      <c r="E27" s="41" t="str">
        <f>ฉบับนักเรียน!D27</f>
        <v>นางสาวธนัชญา  ทรัพย์นราธร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3" t="str">
        <f>ฉบับครู!B28</f>
        <v>5/6</v>
      </c>
      <c r="D28" s="74">
        <f>ฉบับนักเรียน!C28</f>
        <v>43518</v>
      </c>
      <c r="E28" s="41" t="str">
        <f>ฉบับนักเรียน!D28</f>
        <v>นางสาวปาริฉัตร  ครองยุทธ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3" t="str">
        <f>ฉบับครู!B29</f>
        <v>5/6</v>
      </c>
      <c r="D29" s="74">
        <f>ฉบับนักเรียน!C29</f>
        <v>43571</v>
      </c>
      <c r="E29" s="41" t="str">
        <f>ฉบับนักเรียน!D29</f>
        <v>นางสาววิจิตรา  ภาพโสภา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3" t="str">
        <f>ฉบับครู!B30</f>
        <v>5/6</v>
      </c>
      <c r="D30" s="74">
        <f>ฉบับนักเรียน!C30</f>
        <v>43574</v>
      </c>
      <c r="E30" s="41" t="str">
        <f>ฉบับนักเรียน!D30</f>
        <v>นางสาววิสสุตา  ช่วยบุญชู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3" t="str">
        <f>ฉบับครู!B31</f>
        <v>5/6</v>
      </c>
      <c r="D31" s="74">
        <f>ฉบับนักเรียน!C31</f>
        <v>43651</v>
      </c>
      <c r="E31" s="41" t="str">
        <f>ฉบับนักเรียน!D31</f>
        <v>นางสาวเข็มจิรา  ปิยะพงษ์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3" t="str">
        <f>ฉบับครู!B32</f>
        <v>5/6</v>
      </c>
      <c r="D32" s="74">
        <f>ฉบับนักเรียน!C32</f>
        <v>43736</v>
      </c>
      <c r="E32" s="41" t="str">
        <f>ฉบับนักเรียน!D32</f>
        <v>นางสาวจิรัชยาพร  อินกุณา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3" t="str">
        <f>ฉบับครู!B33</f>
        <v>5/6</v>
      </c>
      <c r="D33" s="74">
        <f>ฉบับนักเรียน!C33</f>
        <v>43746</v>
      </c>
      <c r="E33" s="41" t="str">
        <f>ฉบับนักเรียน!D33</f>
        <v>นางสาวปณิดาพร  ทองหวาน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3" t="str">
        <f>ฉบับครู!B34</f>
        <v>5/6</v>
      </c>
      <c r="D34" s="74">
        <f>ฉบับนักเรียน!C34</f>
        <v>43753</v>
      </c>
      <c r="E34" s="41" t="str">
        <f>ฉบับนักเรียน!D34</f>
        <v>นางสาวมานิตา  ประภัตรกุล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3" t="str">
        <f>ฉบับครู!B35</f>
        <v>5/6</v>
      </c>
      <c r="D35" s="74">
        <f>ฉบับนักเรียน!C35</f>
        <v>43783</v>
      </c>
      <c r="E35" s="41" t="str">
        <f>ฉบับนักเรียน!D35</f>
        <v>นางสาวชลธิชา  สุดประเวศ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3" t="str">
        <f>ฉบับครู!B36</f>
        <v>5/6</v>
      </c>
      <c r="D36" s="74">
        <f>ฉบับนักเรียน!C36</f>
        <v>43790</v>
      </c>
      <c r="E36" s="41" t="str">
        <f>ฉบับนักเรียน!D36</f>
        <v>นางสาวปานวาด  จันทร์แสตม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3" t="str">
        <f>ฉบับครู!B37</f>
        <v>5/6</v>
      </c>
      <c r="D37" s="74">
        <f>ฉบับนักเรียน!C37</f>
        <v>43803</v>
      </c>
      <c r="E37" s="41" t="str">
        <f>ฉบับนักเรียน!D37</f>
        <v>นางสาวอักษราภัค  อึ้งวิจิตรอำไพ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3" t="str">
        <f>ฉบับครู!B38</f>
        <v>5/6</v>
      </c>
      <c r="D38" s="74">
        <f>ฉบับนักเรียน!C38</f>
        <v>43833</v>
      </c>
      <c r="E38" s="41" t="str">
        <f>ฉบับนักเรียน!D38</f>
        <v>นางสาวธาริณี  เจริญเขต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3" t="str">
        <f>ฉบับครู!B39</f>
        <v>5/6</v>
      </c>
      <c r="D39" s="74">
        <f>ฉบับนักเรียน!C39</f>
        <v>43838</v>
      </c>
      <c r="E39" s="41" t="str">
        <f>ฉบับนักเรียน!D39</f>
        <v>นางสาวบุษกร  นวลยี่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3" t="str">
        <f>ฉบับครู!B40</f>
        <v>5/6</v>
      </c>
      <c r="D40" s="74">
        <f>ฉบับนักเรียน!C40</f>
        <v>43877</v>
      </c>
      <c r="E40" s="41" t="str">
        <f>ฉบับนักเรียน!D40</f>
        <v>นางสาวณิชาพร  เจริญวงษ์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3" t="str">
        <f>ฉบับครู!B41</f>
        <v>5/6</v>
      </c>
      <c r="D41" s="74">
        <f>ฉบับนักเรียน!C41</f>
        <v>43891</v>
      </c>
      <c r="E41" s="41" t="str">
        <f>ฉบับนักเรียน!D41</f>
        <v>นางสาวสุธีธิดา  น้อยละมัย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3" t="str">
        <f>ฉบับครู!B42</f>
        <v>5/6</v>
      </c>
      <c r="D42" s="74">
        <f>ฉบับนักเรียน!C42</f>
        <v>43915</v>
      </c>
      <c r="E42" s="41" t="str">
        <f>ฉบับนักเรียน!D42</f>
        <v>นางสาวเกณิกา  ชีวิตไทย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5">
      <c r="A43" s="2"/>
      <c r="B43" s="20" t="s">
        <v>50</v>
      </c>
      <c r="C43" s="43" t="str">
        <f>ฉบับครู!B43</f>
        <v>5/6</v>
      </c>
      <c r="D43" s="74">
        <f>ฉบับนักเรียน!C43</f>
        <v>43920</v>
      </c>
      <c r="E43" s="41" t="str">
        <f>ฉบับนักเรียน!D43</f>
        <v>นางสาวจิฎามาศ  อังกุรนาค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5">
      <c r="A44" s="2"/>
      <c r="B44" s="20" t="s">
        <v>51</v>
      </c>
      <c r="C44" s="43" t="str">
        <f>ฉบับครู!B44</f>
        <v>5/6</v>
      </c>
      <c r="D44" s="74">
        <f>ฉบับนักเรียน!C44</f>
        <v>43923</v>
      </c>
      <c r="E44" s="41" t="str">
        <f>ฉบับนักเรียน!D44</f>
        <v>นางสาวตาณวี  แก่นมะสังข์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5">
      <c r="A45" s="2"/>
      <c r="B45" s="20" t="s">
        <v>52</v>
      </c>
      <c r="C45" s="43" t="str">
        <f>ฉบับครู!B45</f>
        <v>5/6</v>
      </c>
      <c r="D45" s="74">
        <f>ฉบับนักเรียน!C45</f>
        <v>45652</v>
      </c>
      <c r="E45" s="41" t="str">
        <f>ฉบับนักเรียน!D45</f>
        <v>นางสาวกานต์ธีรา  ปุกคาม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:H46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:J46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:L46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:N46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:P46" si="12">IF(O45&gt;4,"มีจุดแข็ง","ไม่มีจุดแข็ง")</f>
        <v>ไม่มีจุดแข็ง</v>
      </c>
      <c r="Q45" s="59">
        <f t="shared" ref="Q45:Q46" si="13">G45+I45+K45+M45</f>
        <v>0</v>
      </c>
      <c r="R45" s="59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5">
      <c r="A46" s="2"/>
      <c r="B46" s="20" t="s">
        <v>53</v>
      </c>
      <c r="C46" s="43" t="str">
        <f>ฉบับครู!B46</f>
        <v>5/6</v>
      </c>
      <c r="D46" s="74">
        <f>ฉบับนักเรียน!C46</f>
        <v>45654</v>
      </c>
      <c r="E46" s="41" t="str">
        <f>ฉบับนักเรียน!D46</f>
        <v>นางสาวณัฐชยา  บุญจันทร์</v>
      </c>
      <c r="F46" s="25" t="str">
        <f>ฉบับนักเรียน!E46</f>
        <v>หญิง</v>
      </c>
      <c r="G46" s="59">
        <f>(equal1!G46+equal2!G46+equal3!G46)/3</f>
        <v>0</v>
      </c>
      <c r="H46" s="25" t="str">
        <f t="shared" si="8"/>
        <v>ปกติ</v>
      </c>
      <c r="I46" s="25">
        <f>(equal1!I46+equal2!I46+equal3!I46)/3</f>
        <v>0</v>
      </c>
      <c r="J46" s="25" t="str">
        <f t="shared" si="9"/>
        <v>ปกติ</v>
      </c>
      <c r="K46" s="25">
        <f>(equal1!K46+equal2!K46+equal3!K46)/3</f>
        <v>0</v>
      </c>
      <c r="L46" s="25" t="str">
        <f t="shared" si="10"/>
        <v>ปกติ</v>
      </c>
      <c r="M46" s="25">
        <f>(equal1!M46+equal2!M46+equal3!M46)/3</f>
        <v>0</v>
      </c>
      <c r="N46" s="25" t="str">
        <f t="shared" si="11"/>
        <v>ปกติ</v>
      </c>
      <c r="O46" s="25">
        <f>(equal1!O46+equal2!O46+equal3!O46)/3</f>
        <v>0</v>
      </c>
      <c r="P46" s="25" t="str">
        <f t="shared" si="12"/>
        <v>ไม่มีจุดแข็ง</v>
      </c>
      <c r="Q46" s="59">
        <f t="shared" si="13"/>
        <v>0</v>
      </c>
      <c r="R46" s="59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5" customFormat="1" ht="15.75" customHeight="1" x14ac:dyDescent="0.6">
      <c r="A47" s="39"/>
      <c r="B47" s="61"/>
      <c r="C47" s="69"/>
      <c r="D47" s="44"/>
      <c r="E47" s="52"/>
      <c r="F47" s="53"/>
      <c r="G47" s="70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6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6">
      <c r="A49" s="39"/>
      <c r="B49" s="61"/>
      <c r="C49" s="69"/>
      <c r="D49" s="44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6">
      <c r="A50" s="39"/>
      <c r="B50" s="71"/>
      <c r="C50" s="72"/>
      <c r="D50" s="73"/>
      <c r="E50" s="52"/>
      <c r="F50" s="53"/>
      <c r="G50" s="70"/>
      <c r="H50" s="53"/>
      <c r="I50" s="53"/>
      <c r="J50" s="53"/>
      <c r="K50" s="53"/>
      <c r="L50" s="53"/>
      <c r="M50" s="53"/>
      <c r="N50" s="53"/>
      <c r="O50" s="53"/>
      <c r="P50" s="71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6">
      <c r="A51" s="39"/>
      <c r="B51" s="71"/>
      <c r="C51" s="72"/>
      <c r="D51" s="44" t="str">
        <f>report1!D56</f>
        <v>(ลงชื่อ)</v>
      </c>
      <c r="E51" s="52"/>
      <c r="F51" s="53"/>
      <c r="G51" s="70"/>
      <c r="H51" s="53"/>
      <c r="I51" s="53"/>
      <c r="J51" s="53"/>
      <c r="K51" s="53"/>
      <c r="L51" s="53" t="str">
        <f>report1!L56</f>
        <v xml:space="preserve">                 (ลงชื่อ)</v>
      </c>
      <c r="M51" s="53"/>
      <c r="N51" s="53"/>
      <c r="O51" s="53"/>
      <c r="P51" s="53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6">
      <c r="A52" s="39"/>
      <c r="B52" s="71"/>
      <c r="C52" s="72"/>
      <c r="D52" s="44"/>
      <c r="E52" s="53" t="str">
        <f>report1!E57</f>
        <v>นางสาวธิรมันต์ เจือจันทร์</v>
      </c>
      <c r="F52" s="53"/>
      <c r="G52" s="70"/>
      <c r="H52" s="53"/>
      <c r="I52" s="53"/>
      <c r="J52" s="53"/>
      <c r="K52" s="53"/>
      <c r="L52" s="53"/>
      <c r="M52" s="53"/>
      <c r="N52" s="88" t="str">
        <f>report1!N57</f>
        <v>นายยุทธภูมิ ภูมิอีเตี้ย</v>
      </c>
      <c r="O52" s="87"/>
      <c r="P52" s="87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6">
      <c r="A53" s="39"/>
      <c r="B53" s="71"/>
      <c r="C53" s="72"/>
      <c r="D53" s="44"/>
      <c r="E53" s="53" t="str">
        <f>report1!E58</f>
        <v xml:space="preserve">      ครูที่ปรึกษา</v>
      </c>
      <c r="F53" s="53"/>
      <c r="G53" s="70"/>
      <c r="H53" s="53"/>
      <c r="I53" s="53"/>
      <c r="J53" s="53"/>
      <c r="K53" s="53"/>
      <c r="L53" s="53"/>
      <c r="M53" s="53"/>
      <c r="N53" s="88" t="str">
        <f>report1!N58</f>
        <v>ครูที่ปรึกษา</v>
      </c>
      <c r="O53" s="87"/>
      <c r="P53" s="87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s="45" customFormat="1" ht="15.75" customHeight="1" x14ac:dyDescent="0.6">
      <c r="A54" s="39"/>
      <c r="B54" s="71"/>
      <c r="C54" s="72"/>
      <c r="D54" s="73"/>
      <c r="E54" s="52"/>
      <c r="F54" s="53"/>
      <c r="G54" s="70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5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5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5">
      <c r="A61" s="2"/>
      <c r="B61" s="7"/>
      <c r="C61" s="8"/>
      <c r="D61" s="10"/>
      <c r="E61" s="11"/>
      <c r="F61" s="9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6"/>
      <c r="B62" s="7"/>
      <c r="C62" s="7"/>
      <c r="D62" s="13"/>
      <c r="E62" s="14"/>
      <c r="F62" s="7"/>
      <c r="G62" s="1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5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2"/>
      <c r="N64" s="100"/>
      <c r="O64" s="101"/>
      <c r="P64" s="10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8.75" customHeight="1" x14ac:dyDescent="0.5">
      <c r="A65" s="2"/>
      <c r="B65" s="2"/>
      <c r="C65" s="2"/>
      <c r="D65" s="3"/>
      <c r="E65" s="3"/>
      <c r="F65" s="2"/>
      <c r="G65" s="16"/>
      <c r="H65" s="2"/>
      <c r="I65" s="2"/>
      <c r="J65" s="2"/>
      <c r="K65" s="2"/>
      <c r="L65" s="2"/>
      <c r="M65" s="11"/>
      <c r="N65" s="100"/>
      <c r="O65" s="101"/>
      <c r="P65" s="10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1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honeticPr fontId="15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5" customWidth="1"/>
    <col min="2" max="11" width="9.08203125" style="45" customWidth="1"/>
    <col min="12" max="26" width="8" style="45" customWidth="1"/>
    <col min="27" max="16384" width="10.08203125" style="45"/>
  </cols>
  <sheetData>
    <row r="1" spans="1:26" ht="23.25" customHeight="1" x14ac:dyDescent="0.6">
      <c r="A1" s="39"/>
      <c r="B1" s="103" t="s">
        <v>88</v>
      </c>
      <c r="C1" s="104"/>
      <c r="D1" s="104"/>
      <c r="E1" s="104"/>
      <c r="F1" s="104"/>
      <c r="G1" s="104"/>
      <c r="H1" s="104"/>
      <c r="I1" s="103" t="s">
        <v>99</v>
      </c>
      <c r="J1" s="104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6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6">
      <c r="A10" s="39"/>
      <c r="B10" s="39"/>
      <c r="C10" s="39" t="s">
        <v>93</v>
      </c>
      <c r="D10" s="39">
        <f>COUNTIF(summary!H5:'summary'!H61,"=ปกติ")</f>
        <v>42</v>
      </c>
      <c r="E10" s="39">
        <f>COUNTIF(summary!J5:'summary'!J61,"=ปกติ")</f>
        <v>42</v>
      </c>
      <c r="F10" s="39">
        <f>COUNTIF(summary!L5:'summary'!L61,"=ปกติ")</f>
        <v>42</v>
      </c>
      <c r="G10" s="39">
        <f>COUNTIF(summary!N5:'summary'!N61,"=ปกติ")</f>
        <v>42</v>
      </c>
      <c r="H10" s="44" t="s">
        <v>94</v>
      </c>
      <c r="I10" s="39">
        <f>COUNTIF(summary!P5:'summary'!P61,"=มีจุดแข็ง")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6">
      <c r="A11" s="39"/>
      <c r="B11" s="39"/>
      <c r="C11" s="39" t="s">
        <v>95</v>
      </c>
      <c r="D11" s="39">
        <f>COUNTIF(summary!H5:'summary'!H61,"=เสี่ยง")</f>
        <v>0</v>
      </c>
      <c r="E11" s="39">
        <f>COUNTIF(summary!J5:'summary'!J61,"=เสี่ยง")</f>
        <v>0</v>
      </c>
      <c r="F11" s="39">
        <f>COUNTIF(summary!L5:'summary'!L61,"=เสี่ยง")</f>
        <v>0</v>
      </c>
      <c r="G11" s="39">
        <f>COUNTIF(summary!N5:'summary'!N61,"=เสี่ยง")</f>
        <v>0</v>
      </c>
      <c r="H11" s="39" t="s">
        <v>96</v>
      </c>
      <c r="I11" s="39">
        <f>COUNTIF(summary!P5:'summary'!P61,"=ไม่มีจุดแข็ง")</f>
        <v>42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6">
      <c r="A12" s="39"/>
      <c r="B12" s="39"/>
      <c r="C12" s="39" t="s">
        <v>97</v>
      </c>
      <c r="D12" s="39">
        <f>COUNTIF(summary!H5:'summary'!H61,"=มีปัญหา")</f>
        <v>0</v>
      </c>
      <c r="E12" s="39">
        <f>COUNTIF(summary!J5:'summary'!J61,"=มีปัญหา")</f>
        <v>0</v>
      </c>
      <c r="F12" s="39">
        <f>COUNTIF(summary!L5:'summary'!L61,"=มีปัญหา")</f>
        <v>0</v>
      </c>
      <c r="G12" s="39">
        <f>COUNTIF(summary!N5:'summary'!N61,"=มีปัญหา")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6">
      <c r="A15" s="39"/>
      <c r="B15" s="39"/>
      <c r="C15" s="39" t="s">
        <v>93</v>
      </c>
      <c r="D15" s="39">
        <f>COUNTIF(summary!S5:'summary'!S61,"=ปกติ")</f>
        <v>42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6">
      <c r="A16" s="39"/>
      <c r="B16" s="39"/>
      <c r="C16" s="39" t="s">
        <v>98</v>
      </c>
      <c r="D16" s="39">
        <f>COUNTIF(summary!S5:'summary'!S61,"=เสี่ยง")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6">
      <c r="A17" s="39"/>
      <c r="B17" s="39"/>
      <c r="C17" s="39" t="s">
        <v>97</v>
      </c>
      <c r="D17" s="39">
        <f>COUNTIF(summary!S5:'summary'!S61,"=มีปัญหา")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6">
      <c r="A51" s="39"/>
      <c r="B51" s="94" t="s">
        <v>62</v>
      </c>
      <c r="C51" s="87"/>
      <c r="D51" s="87"/>
      <c r="E51" s="87"/>
      <c r="F51" s="39"/>
      <c r="G51" s="94" t="s">
        <v>62</v>
      </c>
      <c r="H51" s="87"/>
      <c r="I51" s="87"/>
      <c r="J51" s="87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6">
      <c r="A52" s="39"/>
      <c r="B52" s="86" t="str">
        <f>summary!E52</f>
        <v>นางสาวธิรมันต์ เจือจันทร์</v>
      </c>
      <c r="C52" s="87"/>
      <c r="D52" s="87"/>
      <c r="E52" s="87"/>
      <c r="F52" s="39"/>
      <c r="G52" s="86" t="str">
        <f>summary!N52</f>
        <v>นายยุทธภูมิ ภูมิอีเตี้ย</v>
      </c>
      <c r="H52" s="87"/>
      <c r="I52" s="87"/>
      <c r="J52" s="87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6">
      <c r="A53" s="39"/>
      <c r="B53" s="86" t="s">
        <v>63</v>
      </c>
      <c r="C53" s="87"/>
      <c r="D53" s="87"/>
      <c r="E53" s="87"/>
      <c r="F53" s="39"/>
      <c r="G53" s="86" t="s">
        <v>63</v>
      </c>
      <c r="H53" s="87"/>
      <c r="I53" s="87"/>
      <c r="J53" s="87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