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2C8A546C-ECEC-48D9-B927-DADF4050786E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3" i="11" l="1"/>
  <c r="F43" i="11"/>
  <c r="G43" i="11"/>
  <c r="H43" i="11" s="1"/>
  <c r="I43" i="11"/>
  <c r="J43" i="11" s="1"/>
  <c r="K43" i="11"/>
  <c r="L43" i="11" s="1"/>
  <c r="M43" i="11"/>
  <c r="N43" i="11" s="1"/>
  <c r="O43" i="11"/>
  <c r="P43" i="11" s="1"/>
  <c r="C43" i="10"/>
  <c r="F43" i="10"/>
  <c r="G43" i="10"/>
  <c r="H43" i="10" s="1"/>
  <c r="I43" i="10"/>
  <c r="J43" i="10"/>
  <c r="K43" i="10"/>
  <c r="L43" i="10" s="1"/>
  <c r="M43" i="10"/>
  <c r="N43" i="10"/>
  <c r="O43" i="10"/>
  <c r="P43" i="10" s="1"/>
  <c r="R43" i="10"/>
  <c r="S43" i="10" s="1"/>
  <c r="C43" i="9"/>
  <c r="F43" i="9"/>
  <c r="G43" i="9"/>
  <c r="H43" i="9"/>
  <c r="I43" i="9"/>
  <c r="J43" i="9"/>
  <c r="K43" i="9"/>
  <c r="Q43" i="9" s="1"/>
  <c r="L43" i="9"/>
  <c r="M43" i="9"/>
  <c r="N43" i="9"/>
  <c r="O43" i="9"/>
  <c r="P43" i="9"/>
  <c r="R43" i="9"/>
  <c r="S43" i="9" s="1"/>
  <c r="C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 s="1"/>
  <c r="C43" i="7"/>
  <c r="F43" i="7"/>
  <c r="G43" i="7"/>
  <c r="H43" i="7" s="1"/>
  <c r="I43" i="7"/>
  <c r="J43" i="7"/>
  <c r="K43" i="7"/>
  <c r="L43" i="7" s="1"/>
  <c r="M43" i="7"/>
  <c r="N43" i="7"/>
  <c r="O43" i="7"/>
  <c r="P43" i="7" s="1"/>
  <c r="R43" i="7"/>
  <c r="S43" i="7" s="1"/>
  <c r="C43" i="6"/>
  <c r="F43" i="6"/>
  <c r="G43" i="6"/>
  <c r="Q43" i="6" s="1"/>
  <c r="I43" i="6"/>
  <c r="J43" i="6" s="1"/>
  <c r="K43" i="6"/>
  <c r="L43" i="6" s="1"/>
  <c r="M43" i="6"/>
  <c r="N43" i="6" s="1"/>
  <c r="O43" i="6"/>
  <c r="P43" i="6"/>
  <c r="R43" i="6"/>
  <c r="S43" i="6" s="1"/>
  <c r="C43" i="5"/>
  <c r="F43" i="5"/>
  <c r="G43" i="5"/>
  <c r="H43" i="5"/>
  <c r="I43" i="5"/>
  <c r="J43" i="5"/>
  <c r="K43" i="5"/>
  <c r="Q43" i="5" s="1"/>
  <c r="L43" i="5"/>
  <c r="M43" i="5"/>
  <c r="N43" i="5"/>
  <c r="O43" i="5"/>
  <c r="P43" i="5"/>
  <c r="R43" i="5"/>
  <c r="S43" i="5" s="1"/>
  <c r="B43" i="2"/>
  <c r="C43" i="2"/>
  <c r="D43" i="10" s="1"/>
  <c r="D43" i="2"/>
  <c r="E43" i="11" s="1"/>
  <c r="E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B43" i="4"/>
  <c r="E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B5" i="2"/>
  <c r="D43" i="5" l="1"/>
  <c r="D43" i="9"/>
  <c r="D43" i="6"/>
  <c r="D43" i="8"/>
  <c r="C43" i="4"/>
  <c r="D43" i="11"/>
  <c r="D43" i="7"/>
  <c r="E43" i="9"/>
  <c r="D43" i="4"/>
  <c r="E43" i="8"/>
  <c r="E43" i="5"/>
  <c r="E43" i="7"/>
  <c r="E43" i="10"/>
  <c r="E43" i="6"/>
  <c r="R43" i="11"/>
  <c r="S43" i="11" s="1"/>
  <c r="Q43" i="11"/>
  <c r="Q43" i="10"/>
  <c r="Q43" i="7"/>
  <c r="H43" i="6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<sst xmlns="http://schemas.openxmlformats.org/spreadsheetml/2006/main" count="865" uniqueCount="142">
  <si>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</si>
  <si>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</si>
  <si>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</si>
  <si>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</si>
  <si>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</si>
  <si>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</si>
  <si>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</si>
  <si>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</si>
  <si>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</si>
  <si>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</si>
  <si>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</si>
  <si>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</si>
  <si>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</si>
  <si>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</si>
  <si>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</si>
  <si>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</si>
  <si>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</si>
  <si>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</si>
  <si>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</si>
  <si>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</si>
  <si>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</si>
  <si>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</si>
  <si>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</si>
  <si>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</si>
  <si>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</si>
  <si>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</si>
  <si>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</si>
  <si>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</si>
  <si>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</si>
  <si>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</si>
  <si>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</si>
  <si>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</si>
  <si>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</si>
  <si>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</si>
  <si>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</si>
  <si>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</si>
  <si>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</si>
  <si>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</si>
  <si>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</si>
  <si>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</si>
  <si>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</si>
  <si>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</si>
  <si>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</si>
  <si>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</si>
  <si>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</si>
  <si>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</si>
  <si>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</si>
  <si>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</si>
  <si>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</si>
  <si>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</si>
  <si>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</si>
  <si>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</si>
  <si>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</si>
  <si>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</si>
  <si>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</si>
  <si>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</si>
  <si>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</si>
  <si>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</si>
  <si>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</si>
  <si>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</si>
  <si>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</si>
  <si>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</si>
  <si>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</si>
  <si>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</si>
  <si>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</si>
  <si>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</si>
  <si>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</si>
  <si>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</si>
  <si>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</si>
  <si>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</si>
  <si>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</si>
  <si>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</si>
  <si>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</si>
  <si>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</si>
  <si>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</si>
  <si>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</si>
  <si>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</si>
  <si>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</si>
  <si>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</si>
  <si>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</si>
  <si>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</si>
  <si>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</si>
  <si>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</si>
  <si>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</si>
  <si>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</si>
  <si>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</si>
  <si>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</si>
  <si>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</si>
  <si>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</si>
  <si>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</si>
  <si>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</si>
  <si>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</si>
  <si>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</si>
  <si>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</si>
  <si>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</si>
  <si>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</si>
  <si>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</si>
  <si>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</si>
  <si>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</si>
  <si>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</si>
  <si>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นายธนวรรธน์  เพชรรัตน์</t>
  </si>
  <si>
    <t>นายณัฐวุฒิ  พิพันธ์</t>
  </si>
  <si>
    <t>นายติยดนัย  บรรเทา</t>
  </si>
  <si>
    <t>นายธราธิป  จิตจำนงค์</t>
  </si>
  <si>
    <t>นายธีรพงศ์  สมน้อย</t>
  </si>
  <si>
    <t>นายมงคลคณิน  อาสาเสนา</t>
  </si>
  <si>
    <t>นายอนุวัฒน์  ลีลาวงศ์วรัณ</t>
  </si>
  <si>
    <t>นายศิริโชติ  เพิ่มเจริญ</t>
  </si>
  <si>
    <t>นายก้องภพ  อ่อนเฉวียง</t>
  </si>
  <si>
    <t>นายธนกฤต  ธนสารนุชิต</t>
  </si>
  <si>
    <t>นายกฤษฎา  หิรัญรักษ์</t>
  </si>
  <si>
    <t>นายณัฐกร  นุ่มน้อย</t>
  </si>
  <si>
    <t>นายธนกฤต  คงทรัพย์</t>
  </si>
  <si>
    <t>นายณัฐพล  ใสเคลือบุญ</t>
  </si>
  <si>
    <t>นายปิติพงศ์  กงพาน</t>
  </si>
  <si>
    <t>นายเทพทัต  ช่อผูก</t>
  </si>
  <si>
    <t>นายวีรภาค  คงคาวงศ์</t>
  </si>
  <si>
    <t>นางสาวธนภร  อ่อนลมูล</t>
  </si>
  <si>
    <t>นางสาวธัญวรัตม์  อิ่มกลับ</t>
  </si>
  <si>
    <t>นางสาวศุภจี  นรสาร</t>
  </si>
  <si>
    <t>นางสาวจุฑามาศ  เพชรวงศ์</t>
  </si>
  <si>
    <t>นางสาวปรายฟ้า  เริ่มยินดี</t>
  </si>
  <si>
    <t>นางสาววลิศา  เจริญศักดิ์</t>
  </si>
  <si>
    <t>นางสาวกุลนิภา  รัตนสุวรรณ์</t>
  </si>
  <si>
    <t>นางสาวอารยา  ปักษา</t>
  </si>
  <si>
    <t>นางสาวพิมพ์พิกา  พรมสวัสดิ์</t>
  </si>
  <si>
    <t>นางสาวศลิษา  ปัจจัย</t>
  </si>
  <si>
    <t>นางสาวณภัทร  ทิพย์รักษา</t>
  </si>
  <si>
    <t>นางสาวณัฐณิชา  ปิ่นแก้ว</t>
  </si>
  <si>
    <t>นางสาวลภัส  แสงอรุณ</t>
  </si>
  <si>
    <t>นางสาวพัชร์ณัชชา  นิยมพานิชย์</t>
  </si>
  <si>
    <t>นางสาวอธิชา  ใจเอื้อ</t>
  </si>
  <si>
    <t>นางสาวจิดาภา  รุ่งเรืองบุญศิริ</t>
  </si>
  <si>
    <t>นางสาวญาณิศา  โพธิ์ศรี</t>
  </si>
  <si>
    <t>นางสาวภัทราภรณ์  สุวรรณจักร</t>
  </si>
  <si>
    <t>นางสาวสุวารี  เทียนไชย</t>
  </si>
  <si>
    <t>นางสาวธรารัสมิ์  เพชรคง</t>
  </si>
  <si>
    <t>นางสาวอิสรีย์  มะลิพันธ์</t>
  </si>
  <si>
    <t>นางสาวกนกกาญจน์  กรีนสูงเนิน</t>
  </si>
  <si>
    <t>6/10</t>
  </si>
  <si>
    <t>นายนนกร มังคละศิริ</t>
  </si>
  <si>
    <t>นางสาวณัฐิณี ประวัง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</si>
</sst>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1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17"/>
      <c r="AF2" s="85" t="s">
        <v>2</v>
      </c>
      <c r="AG2" s="18"/>
      <c r="AH2" s="18"/>
      <c r="AI2" s="85" t="s">
        <v>3</v>
      </c>
      <c r="AJ2" s="18"/>
      <c r="AK2" s="18"/>
      <c r="AL2" s="18"/>
      <c r="AM2" s="85" t="s">
        <v>4</v>
      </c>
      <c r="AN2" s="18"/>
      <c r="AO2" s="18"/>
      <c r="AP2" s="18"/>
      <c r="AQ2" s="85" t="s">
        <v>5</v>
      </c>
      <c r="AR2" s="18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5" t="str">
        <f>C58&amp;"  "&amp;S58</f>
        <v>นายนนกร มังคละศิริ  นางสาวณัฐิณี ประวัง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17"/>
      <c r="AF3" s="86"/>
      <c r="AG3" s="18"/>
      <c r="AH3" s="18"/>
      <c r="AI3" s="86"/>
      <c r="AJ3" s="18"/>
      <c r="AK3" s="18"/>
      <c r="AL3" s="18"/>
      <c r="AM3" s="86"/>
      <c r="AN3" s="18"/>
      <c r="AO3" s="18"/>
      <c r="AP3" s="18"/>
      <c r="AQ3" s="86"/>
      <c r="AR3" s="18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7"/>
      <c r="AG4" s="18"/>
      <c r="AH4" s="18"/>
      <c r="AI4" s="87"/>
      <c r="AJ4" s="18"/>
      <c r="AK4" s="18"/>
      <c r="AL4" s="18"/>
      <c r="AM4" s="87"/>
      <c r="AN4" s="18"/>
      <c r="AO4" s="18"/>
      <c r="AP4" s="18"/>
      <c r="AQ4" s="87"/>
      <c r="AR4" s="18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6/10</v>
      </c>
      <c r="C5" s="65">
        <f>ฉบับครู!C5</f>
        <v>42824</v>
      </c>
      <c r="D5" s="24" t="str">
        <f>ฉบับครู!D5</f>
        <v>นายธนวรรธน์  เพชรรัตน์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4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2" si="12">SUM(K5,P5,S5,X5,AB5)</f>
        <v>0</v>
      </c>
      <c r="AR5" s="20">
        <f t="shared" ref="AR5:AR49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6/10</v>
      </c>
      <c r="C6" s="65">
        <f>ฉบับครู!C6</f>
        <v>42975</v>
      </c>
      <c r="D6" s="24" t="str">
        <f>ฉบับครู!D6</f>
        <v>นายณัฐวุฒิ  พิพันธ์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6/10</v>
      </c>
      <c r="C7" s="65">
        <f>ฉบับครู!C7</f>
        <v>42976</v>
      </c>
      <c r="D7" s="24" t="str">
        <f>ฉบับครู!D7</f>
        <v>นายติยดนัย  บรรเทา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6/10</v>
      </c>
      <c r="C8" s="65">
        <f>ฉบับครู!C8</f>
        <v>42977</v>
      </c>
      <c r="D8" s="24" t="str">
        <f>ฉบับครู!D8</f>
        <v>นายธราธิป  จิตจำนงค์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6/10</v>
      </c>
      <c r="C9" s="65">
        <f>ฉบับครู!C9</f>
        <v>42978</v>
      </c>
      <c r="D9" s="24" t="str">
        <f>ฉบับครู!D9</f>
        <v>นายธีรพงศ์  สมน้อย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6/10</v>
      </c>
      <c r="C10" s="65">
        <f>ฉบับครู!C10</f>
        <v>42981</v>
      </c>
      <c r="D10" s="24" t="str">
        <f>ฉบับครู!D10</f>
        <v>นายมงคลคณิน  อาสาเสนา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6/10</v>
      </c>
      <c r="C11" s="65">
        <f>ฉบับครู!C11</f>
        <v>42986</v>
      </c>
      <c r="D11" s="24" t="str">
        <f>ฉบับครู!D11</f>
        <v>นายอนุวัฒน์  ลีลาวงศ์วรัณ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6/10</v>
      </c>
      <c r="C12" s="65">
        <f>ฉบับครู!C12</f>
        <v>43022</v>
      </c>
      <c r="D12" s="24" t="str">
        <f>ฉบับครู!D12</f>
        <v>นายศิริโชติ  เพิ่มเจริญ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6/10</v>
      </c>
      <c r="C13" s="65">
        <f>ฉบับครู!C13</f>
        <v>43050</v>
      </c>
      <c r="D13" s="24" t="str">
        <f>ฉบับครู!D13</f>
        <v>นายก้องภพ  อ่อนเฉวียง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6/10</v>
      </c>
      <c r="C14" s="65">
        <f>ฉบับครู!C14</f>
        <v>43058</v>
      </c>
      <c r="D14" s="24" t="str">
        <f>ฉบับครู!D14</f>
        <v>นายธนกฤต  ธนสารนุชิต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6/10</v>
      </c>
      <c r="C15" s="65">
        <f>ฉบับครู!C15</f>
        <v>43090</v>
      </c>
      <c r="D15" s="24" t="str">
        <f>ฉบับครู!D15</f>
        <v>นายกฤษฎา  หิรัญรักษ์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6/10</v>
      </c>
      <c r="C16" s="65">
        <f>ฉบับครู!C16</f>
        <v>43093</v>
      </c>
      <c r="D16" s="24" t="str">
        <f>ฉบับครู!D16</f>
        <v>นายณัฐกร  นุ่มน้อย</v>
      </c>
      <c r="E16" s="25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6/10</v>
      </c>
      <c r="C17" s="65">
        <f>ฉบับครู!C17</f>
        <v>43094</v>
      </c>
      <c r="D17" s="24" t="str">
        <f>ฉบับครู!D17</f>
        <v>นายธนกฤต  คงทรัพย์</v>
      </c>
      <c r="E17" s="25" t="str">
        <f>ฉบับครู!E17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6/10</v>
      </c>
      <c r="C18" s="65">
        <f>ฉบับครู!C18</f>
        <v>43172</v>
      </c>
      <c r="D18" s="24" t="str">
        <f>ฉบับครู!D18</f>
        <v>นายณัฐพล  ใสเคลือบุญ</v>
      </c>
      <c r="E18" s="25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6/10</v>
      </c>
      <c r="C19" s="65">
        <f>ฉบับครู!C19</f>
        <v>43175</v>
      </c>
      <c r="D19" s="24" t="str">
        <f>ฉบับครู!D19</f>
        <v>นายปิติพงศ์  กงพาน</v>
      </c>
      <c r="E19" s="25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6/10</v>
      </c>
      <c r="C20" s="65">
        <f>ฉบับครู!C20</f>
        <v>43359</v>
      </c>
      <c r="D20" s="24" t="str">
        <f>ฉบับครู!D20</f>
        <v>นายเทพทัต  ช่อผูก</v>
      </c>
      <c r="E20" s="25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6/10</v>
      </c>
      <c r="C21" s="65">
        <f>ฉบับครู!C21</f>
        <v>45100</v>
      </c>
      <c r="D21" s="24" t="str">
        <f>ฉบับครู!D21</f>
        <v>นายวีรภาค  คงคาวงศ์</v>
      </c>
      <c r="E21" s="25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6/10</v>
      </c>
      <c r="C22" s="65">
        <f>ฉบับครู!C22</f>
        <v>42953</v>
      </c>
      <c r="D22" s="24" t="str">
        <f>ฉบับครู!D22</f>
        <v>นางสาวธนภร  อ่อนลมูล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6/10</v>
      </c>
      <c r="C23" s="65">
        <f>ฉบับครู!C23</f>
        <v>42956</v>
      </c>
      <c r="D23" s="24" t="str">
        <f>ฉบับครู!D23</f>
        <v>นางสาวธัญวรัตม์  อิ่มกลับ</v>
      </c>
      <c r="E23" s="25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6/10</v>
      </c>
      <c r="C24" s="65">
        <f>ฉบับครู!C24</f>
        <v>42960</v>
      </c>
      <c r="D24" s="24" t="str">
        <f>ฉบับครู!D24</f>
        <v>นางสาวศุภจี  นรสาร</v>
      </c>
      <c r="E24" s="25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6/10</v>
      </c>
      <c r="C25" s="65">
        <f>ฉบับครู!C25</f>
        <v>42989</v>
      </c>
      <c r="D25" s="24" t="str">
        <f>ฉบับครู!D25</f>
        <v>นางสาวจุฑามาศ  เพชรวงศ์</v>
      </c>
      <c r="E25" s="25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6/10</v>
      </c>
      <c r="C26" s="65">
        <f>ฉบับครู!C26</f>
        <v>42995</v>
      </c>
      <c r="D26" s="24" t="str">
        <f>ฉบับครู!D26</f>
        <v>นางสาวปรายฟ้า  เริ่มยินดี</v>
      </c>
      <c r="E26" s="25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6/10</v>
      </c>
      <c r="C27" s="65">
        <f>ฉบับครู!C27</f>
        <v>43001</v>
      </c>
      <c r="D27" s="24" t="str">
        <f>ฉบับครู!D27</f>
        <v>นางสาววลิศา  เจริญศักดิ์</v>
      </c>
      <c r="E27" s="25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6/10</v>
      </c>
      <c r="C28" s="65">
        <f>ฉบับครู!C28</f>
        <v>43028</v>
      </c>
      <c r="D28" s="24" t="str">
        <f>ฉบับครู!D28</f>
        <v>นางสาวกุลนิภา  รัตนสุวรรณ์</v>
      </c>
      <c r="E28" s="25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6/10</v>
      </c>
      <c r="C29" s="65">
        <f>ฉบับครู!C29</f>
        <v>43048</v>
      </c>
      <c r="D29" s="24" t="str">
        <f>ฉบับครู!D29</f>
        <v>นางสาวอารยา  ปักษา</v>
      </c>
      <c r="E29" s="25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6/10</v>
      </c>
      <c r="C30" s="65">
        <f>ฉบับครู!C30</f>
        <v>43121</v>
      </c>
      <c r="D30" s="24" t="str">
        <f>ฉบับครู!D30</f>
        <v>นางสาวพิมพ์พิกา  พรมสวัสดิ์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6/10</v>
      </c>
      <c r="C31" s="65">
        <f>ฉบับครู!C31</f>
        <v>43125</v>
      </c>
      <c r="D31" s="24" t="str">
        <f>ฉบับครู!D31</f>
        <v>นางสาวศลิษา  ปัจจัย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6/10</v>
      </c>
      <c r="C32" s="65">
        <f>ฉบับครู!C32</f>
        <v>43152</v>
      </c>
      <c r="D32" s="24" t="str">
        <f>ฉบับครู!D32</f>
        <v>นางสาวณภัทร  ทิพย์รักษา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6/10</v>
      </c>
      <c r="C33" s="65">
        <f>ฉบับครู!C33</f>
        <v>43154</v>
      </c>
      <c r="D33" s="24" t="str">
        <f>ฉบับครู!D33</f>
        <v>นางสาวณัฐณิชา  ปิ่นแก้ว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6/10</v>
      </c>
      <c r="C34" s="65">
        <f>ฉบับครู!C34</f>
        <v>43162</v>
      </c>
      <c r="D34" s="24" t="str">
        <f>ฉบับครู!D34</f>
        <v>นางสาวลภัส  แสงอรุณ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6/10</v>
      </c>
      <c r="C35" s="65">
        <f>ฉบับครู!C35</f>
        <v>43200</v>
      </c>
      <c r="D35" s="24" t="str">
        <f>ฉบับครู!D35</f>
        <v>นางสาวพัชร์ณัชชา  นิยมพานิชย์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6/10</v>
      </c>
      <c r="C36" s="65">
        <f>ฉบับครู!C36</f>
        <v>43208</v>
      </c>
      <c r="D36" s="24" t="str">
        <f>ฉบับครู!D36</f>
        <v>นางสาวอธิชา  ใจเอื้อ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6/10</v>
      </c>
      <c r="C37" s="65">
        <f>ฉบับครู!C37</f>
        <v>43221</v>
      </c>
      <c r="D37" s="24" t="str">
        <f>ฉบับครู!D37</f>
        <v>นางสาวจิดาภา  รุ่งเรืองบุญศิริ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6/10</v>
      </c>
      <c r="C38" s="65">
        <f>ฉบับครู!C38</f>
        <v>43226</v>
      </c>
      <c r="D38" s="24" t="str">
        <f>ฉบับครู!D38</f>
        <v>นางสาวญาณิศา  โพธิ์ศรี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6/10</v>
      </c>
      <c r="C39" s="65">
        <f>ฉบับครู!C39</f>
        <v>43236</v>
      </c>
      <c r="D39" s="24" t="str">
        <f>ฉบับครู!D39</f>
        <v>นางสาวภัทราภรณ์  สุวรรณจักร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 t="str">
        <f>ฉบับครู!B40</f>
        <v>6/10</v>
      </c>
      <c r="C40" s="65">
        <f>ฉบับครู!C40</f>
        <v>43243</v>
      </c>
      <c r="D40" s="24" t="str">
        <f>ฉบับครู!D40</f>
        <v>นางสาวสุวารี  เทียนไชย</v>
      </c>
      <c r="E40" s="25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 t="str">
        <f>ฉบับครู!B41</f>
        <v>6/10</v>
      </c>
      <c r="C41" s="65">
        <f>ฉบับครู!C41</f>
        <v>45101</v>
      </c>
      <c r="D41" s="24" t="str">
        <f>ฉบับครู!D41</f>
        <v>นางสาวธรารัสมิ์  เพชรคง</v>
      </c>
      <c r="E41" s="25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 t="str">
        <f>ฉบับครู!B42</f>
        <v>6/10</v>
      </c>
      <c r="C42" s="65">
        <f>ฉบับครู!C42</f>
        <v>45102</v>
      </c>
      <c r="D42" s="24" t="str">
        <f>ฉบับครู!D42</f>
        <v>นางสาวอิสรีย์  มะลิพันธ์</v>
      </c>
      <c r="E42" s="25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 t="str">
        <f>ฉบับครู!B43</f>
        <v>6/10</v>
      </c>
      <c r="C43" s="65">
        <f>ฉบับครู!C43</f>
        <v>45103</v>
      </c>
      <c r="D43" s="24" t="str">
        <f>ฉบับครู!D43</f>
        <v>นางสาวกนกกาญจน์  กรีนสูงเนิน</v>
      </c>
      <c r="E43" s="25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6">H43+M43+R43+U43+AC43</f>
        <v>0</v>
      </c>
      <c r="AF43" s="20">
        <f t="shared" ref="AF43" si="17">SUM(H43,M43,R43,U43,AC43)</f>
        <v>0</v>
      </c>
      <c r="AG43" s="20" t="b">
        <f t="shared" ref="AG43" si="18">IF(L43=3,1,IF(L43=2,2,IF(L43=1,3)))</f>
        <v>0</v>
      </c>
      <c r="AH43" s="20">
        <f t="shared" ref="AH43" si="19">J43+L43+Q43+W43+AA43</f>
        <v>0</v>
      </c>
      <c r="AI43" s="20">
        <f t="shared" ref="AI43" si="20">SUM(J43,L43,Q43,W43,AA43)</f>
        <v>0</v>
      </c>
      <c r="AJ43" s="20" t="b">
        <f t="shared" ref="AJ43" si="21">IF(Z43=3,1,IF(Z43=2,2,IF(Z43=1,3)))</f>
        <v>0</v>
      </c>
      <c r="AK43" s="20" t="b">
        <f t="shared" ref="AK43" si="22">IF(AD43=3,1,IF(AD43=2,2,IF(AD43=1,3)))</f>
        <v>0</v>
      </c>
      <c r="AL43" s="20">
        <f t="shared" ref="AL43" si="23">G43+O43+T43+Z43+AD43</f>
        <v>0</v>
      </c>
      <c r="AM43" s="20">
        <f t="shared" ref="AM43" si="24">SUM(G43,O43,T43,Z43,AD43)</f>
        <v>0</v>
      </c>
      <c r="AN43" s="20" t="b">
        <f t="shared" ref="AN43" si="25">IF(P43=3,1,IF(P43=2,2,IF(P43=1,3)))</f>
        <v>0</v>
      </c>
      <c r="AO43" s="20" t="b">
        <f t="shared" ref="AO43" si="26">IF(S43=3,1,IF(S43=2,2,IF(S43=1,3)))</f>
        <v>0</v>
      </c>
      <c r="AP43" s="20">
        <f t="shared" ref="AP43" si="27">K43+P43+S43+X43+AB43</f>
        <v>0</v>
      </c>
      <c r="AQ43" s="20">
        <f t="shared" ref="AQ43" si="28">SUM(K43,P43,S43,X43,AB43)</f>
        <v>0</v>
      </c>
      <c r="AR43" s="20">
        <f t="shared" ref="AR43" si="29">F43+I43+N43+V43+Y43</f>
        <v>0</v>
      </c>
      <c r="AS43" s="20">
        <f t="shared" ref="AS43" si="30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6" t="s">
        <v>62</v>
      </c>
      <c r="D57" s="89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6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0" t="s">
        <v>140</v>
      </c>
      <c r="D58" s="97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8"/>
      <c r="P58" s="89"/>
      <c r="Q58" s="89"/>
      <c r="R58" s="40"/>
      <c r="S58" s="88" t="s">
        <v>141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8" t="s">
        <v>63</v>
      </c>
      <c r="D59" s="89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0"/>
      <c r="P59" s="89"/>
      <c r="Q59" s="89"/>
      <c r="R59" s="40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4" sqref="A44:XFD44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1" t="s">
        <v>0</v>
      </c>
      <c r="C2" s="92"/>
      <c r="D2" s="92"/>
      <c r="E2" s="92"/>
      <c r="F2" s="93"/>
      <c r="G2" s="59"/>
      <c r="H2" s="104" t="s">
        <v>87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6/10</v>
      </c>
      <c r="D5" s="76">
        <f>ฉบับนักเรียน!C5</f>
        <v>42824</v>
      </c>
      <c r="E5" s="42" t="str">
        <f>ฉบับนักเรียน!D5</f>
        <v>นายธนวรรธน์  เพชรรัตน์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4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4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4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4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42" si="4">IF(O5&gt;4,"มีจุดแข็ง","ไม่มีจุดแข็ง")</f>
        <v>ไม่มีจุดแข็ง</v>
      </c>
      <c r="Q5" s="60">
        <f t="shared" ref="Q5:Q42" si="5">G5+I5+K5+M5</f>
        <v>0</v>
      </c>
      <c r="R5" s="60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6/10</v>
      </c>
      <c r="D6" s="76">
        <f>ฉบับนักเรียน!C6</f>
        <v>42975</v>
      </c>
      <c r="E6" s="42" t="str">
        <f>ฉบับนักเรียน!D6</f>
        <v>นายณัฐวุฒิ  พิพันธ์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6/10</v>
      </c>
      <c r="D7" s="76">
        <f>ฉบับนักเรียน!C7</f>
        <v>42976</v>
      </c>
      <c r="E7" s="42" t="str">
        <f>ฉบับนักเรียน!D7</f>
        <v>นายติยดนัย  บรรเทา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6/10</v>
      </c>
      <c r="D8" s="76">
        <f>ฉบับนักเรียน!C8</f>
        <v>42977</v>
      </c>
      <c r="E8" s="42" t="str">
        <f>ฉบับนักเรียน!D8</f>
        <v>นายธราธิป  จิตจำนงค์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6/10</v>
      </c>
      <c r="D9" s="76">
        <f>ฉบับนักเรียน!C9</f>
        <v>42978</v>
      </c>
      <c r="E9" s="42" t="str">
        <f>ฉบับนักเรียน!D9</f>
        <v>นายธีรพงศ์  สมน้อย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6/10</v>
      </c>
      <c r="D10" s="76">
        <f>ฉบับนักเรียน!C10</f>
        <v>42981</v>
      </c>
      <c r="E10" s="42" t="str">
        <f>ฉบับนักเรียน!D10</f>
        <v>นายมงคลคณิน  อาสาเสนา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6/10</v>
      </c>
      <c r="D11" s="76">
        <f>ฉบับนักเรียน!C11</f>
        <v>42986</v>
      </c>
      <c r="E11" s="42" t="str">
        <f>ฉบับนักเรียน!D11</f>
        <v>นายอนุวัฒน์  ลีลาวงศ์วรัณ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6/10</v>
      </c>
      <c r="D12" s="76">
        <f>ฉบับนักเรียน!C12</f>
        <v>43022</v>
      </c>
      <c r="E12" s="42" t="str">
        <f>ฉบับนักเรียน!D12</f>
        <v>นายศิริโชติ  เพิ่มเจริญ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6/10</v>
      </c>
      <c r="D13" s="76">
        <f>ฉบับนักเรียน!C13</f>
        <v>43050</v>
      </c>
      <c r="E13" s="42" t="str">
        <f>ฉบับนักเรียน!D13</f>
        <v>นายก้องภพ  อ่อนเฉวียง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6/10</v>
      </c>
      <c r="D14" s="76">
        <f>ฉบับนักเรียน!C14</f>
        <v>43058</v>
      </c>
      <c r="E14" s="42" t="str">
        <f>ฉบับนักเรียน!D14</f>
        <v>นายธนกฤต  ธนสารนุชิต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6/10</v>
      </c>
      <c r="D15" s="76">
        <f>ฉบับนักเรียน!C15</f>
        <v>43090</v>
      </c>
      <c r="E15" s="42" t="str">
        <f>ฉบับนักเรียน!D15</f>
        <v>นายกฤษฎา  หิรัญรักษ์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6/10</v>
      </c>
      <c r="D16" s="76">
        <f>ฉบับนักเรียน!C16</f>
        <v>43093</v>
      </c>
      <c r="E16" s="42" t="str">
        <f>ฉบับนักเรียน!D16</f>
        <v>นายณัฐกร  นุ่มน้อย</v>
      </c>
      <c r="F16" s="26" t="str">
        <f>ฉบับนักเรียน!E16</f>
        <v>ชาย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6/10</v>
      </c>
      <c r="D17" s="76">
        <f>ฉบับนักเรียน!C17</f>
        <v>43094</v>
      </c>
      <c r="E17" s="42" t="str">
        <f>ฉบับนักเรียน!D17</f>
        <v>นายธนกฤต  คงทรัพย์</v>
      </c>
      <c r="F17" s="26" t="str">
        <f>ฉบับนักเรียน!E17</f>
        <v>ชาย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6/10</v>
      </c>
      <c r="D18" s="76">
        <f>ฉบับนักเรียน!C18</f>
        <v>43172</v>
      </c>
      <c r="E18" s="42" t="str">
        <f>ฉบับนักเรียน!D18</f>
        <v>นายณัฐพล  ใสเคลือบุญ</v>
      </c>
      <c r="F18" s="26" t="str">
        <f>ฉบับนักเรียน!E18</f>
        <v>ชาย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6/10</v>
      </c>
      <c r="D19" s="76">
        <f>ฉบับนักเรียน!C19</f>
        <v>43175</v>
      </c>
      <c r="E19" s="42" t="str">
        <f>ฉบับนักเรียน!D19</f>
        <v>นายปิติพงศ์  กงพาน</v>
      </c>
      <c r="F19" s="26" t="str">
        <f>ฉบับนักเรียน!E19</f>
        <v>ชาย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6/10</v>
      </c>
      <c r="D20" s="76">
        <f>ฉบับนักเรียน!C20</f>
        <v>43359</v>
      </c>
      <c r="E20" s="42" t="str">
        <f>ฉบับนักเรียน!D20</f>
        <v>นายเทพทัต  ช่อผูก</v>
      </c>
      <c r="F20" s="26" t="str">
        <f>ฉบับนักเรียน!E20</f>
        <v>ชาย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6/10</v>
      </c>
      <c r="D21" s="76">
        <f>ฉบับนักเรียน!C21</f>
        <v>45100</v>
      </c>
      <c r="E21" s="42" t="str">
        <f>ฉบับนักเรียน!D21</f>
        <v>นายวีรภาค  คงคาวงศ์</v>
      </c>
      <c r="F21" s="26" t="str">
        <f>ฉบับนักเรียน!E21</f>
        <v>ชาย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6/10</v>
      </c>
      <c r="D22" s="76">
        <f>ฉบับนักเรียน!C22</f>
        <v>42953</v>
      </c>
      <c r="E22" s="42" t="str">
        <f>ฉบับนักเรียน!D22</f>
        <v>นางสาวธนภร  อ่อนลมูล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6/10</v>
      </c>
      <c r="D23" s="76">
        <f>ฉบับนักเรียน!C23</f>
        <v>42956</v>
      </c>
      <c r="E23" s="42" t="str">
        <f>ฉบับนักเรียน!D23</f>
        <v>นางสาวธัญวรัตม์  อิ่มกลับ</v>
      </c>
      <c r="F23" s="26" t="str">
        <f>ฉบับนักเรียน!E23</f>
        <v>หญิง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6/10</v>
      </c>
      <c r="D24" s="76">
        <f>ฉบับนักเรียน!C24</f>
        <v>42960</v>
      </c>
      <c r="E24" s="42" t="str">
        <f>ฉบับนักเรียน!D24</f>
        <v>นางสาวศุภจี  นรสาร</v>
      </c>
      <c r="F24" s="26" t="str">
        <f>ฉบับนักเรียน!E24</f>
        <v>หญิง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6/10</v>
      </c>
      <c r="D25" s="76">
        <f>ฉบับนักเรียน!C25</f>
        <v>42989</v>
      </c>
      <c r="E25" s="42" t="str">
        <f>ฉบับนักเรียน!D25</f>
        <v>นางสาวจุฑามาศ  เพชรวงศ์</v>
      </c>
      <c r="F25" s="26" t="str">
        <f>ฉบับนักเรียน!E25</f>
        <v>หญิง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6/10</v>
      </c>
      <c r="D26" s="76">
        <f>ฉบับนักเรียน!C26</f>
        <v>42995</v>
      </c>
      <c r="E26" s="42" t="str">
        <f>ฉบับนักเรียน!D26</f>
        <v>นางสาวปรายฟ้า  เริ่มยินดี</v>
      </c>
      <c r="F26" s="26" t="str">
        <f>ฉบับนักเรียน!E26</f>
        <v>หญิง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6/10</v>
      </c>
      <c r="D27" s="76">
        <f>ฉบับนักเรียน!C27</f>
        <v>43001</v>
      </c>
      <c r="E27" s="42" t="str">
        <f>ฉบับนักเรียน!D27</f>
        <v>นางสาววลิศา  เจริญศักดิ์</v>
      </c>
      <c r="F27" s="26" t="str">
        <f>ฉบับนักเรียน!E27</f>
        <v>หญิง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6/10</v>
      </c>
      <c r="D28" s="76">
        <f>ฉบับนักเรียน!C28</f>
        <v>43028</v>
      </c>
      <c r="E28" s="42" t="str">
        <f>ฉบับนักเรียน!D28</f>
        <v>นางสาวกุลนิภา  รัตนสุวรรณ์</v>
      </c>
      <c r="F28" s="26" t="str">
        <f>ฉบับนักเรียน!E28</f>
        <v>หญิง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6/10</v>
      </c>
      <c r="D29" s="76">
        <f>ฉบับนักเรียน!C29</f>
        <v>43048</v>
      </c>
      <c r="E29" s="42" t="str">
        <f>ฉบับนักเรียน!D29</f>
        <v>นางสาวอารยา  ปักษา</v>
      </c>
      <c r="F29" s="26" t="str">
        <f>ฉบับนักเรียน!E29</f>
        <v>หญิง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6/10</v>
      </c>
      <c r="D30" s="76">
        <f>ฉบับนักเรียน!C30</f>
        <v>43121</v>
      </c>
      <c r="E30" s="42" t="str">
        <f>ฉบับนักเรียน!D30</f>
        <v>นางสาวพิมพ์พิกา  พรมสวัสดิ์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6/10</v>
      </c>
      <c r="D31" s="76">
        <f>ฉบับนักเรียน!C31</f>
        <v>43125</v>
      </c>
      <c r="E31" s="42" t="str">
        <f>ฉบับนักเรียน!D31</f>
        <v>นางสาวศลิษา  ปัจจัย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6/10</v>
      </c>
      <c r="D32" s="76">
        <f>ฉบับนักเรียน!C32</f>
        <v>43152</v>
      </c>
      <c r="E32" s="42" t="str">
        <f>ฉบับนักเรียน!D32</f>
        <v>นางสาวณภัทร  ทิพย์รักษา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6/10</v>
      </c>
      <c r="D33" s="76">
        <f>ฉบับนักเรียน!C33</f>
        <v>43154</v>
      </c>
      <c r="E33" s="42" t="str">
        <f>ฉบับนักเรียน!D33</f>
        <v>นางสาวณัฐณิชา  ปิ่นแก้ว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6/10</v>
      </c>
      <c r="D34" s="76">
        <f>ฉบับนักเรียน!C34</f>
        <v>43162</v>
      </c>
      <c r="E34" s="42" t="str">
        <f>ฉบับนักเรียน!D34</f>
        <v>นางสาวลภัส  แสงอรุณ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6/10</v>
      </c>
      <c r="D35" s="76">
        <f>ฉบับนักเรียน!C35</f>
        <v>43200</v>
      </c>
      <c r="E35" s="42" t="str">
        <f>ฉบับนักเรียน!D35</f>
        <v>นางสาวพัชร์ณัชชา  นิยมพานิชย์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6/10</v>
      </c>
      <c r="D36" s="76">
        <f>ฉบับนักเรียน!C36</f>
        <v>43208</v>
      </c>
      <c r="E36" s="42" t="str">
        <f>ฉบับนักเรียน!D36</f>
        <v>นางสาวอธิชา  ใจเอื้อ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6/10</v>
      </c>
      <c r="D37" s="76">
        <f>ฉบับนักเรียน!C37</f>
        <v>43221</v>
      </c>
      <c r="E37" s="42" t="str">
        <f>ฉบับนักเรียน!D37</f>
        <v>นางสาวจิดาภา  รุ่งเรืองบุญศิริ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6/10</v>
      </c>
      <c r="D38" s="76">
        <f>ฉบับนักเรียน!C38</f>
        <v>43226</v>
      </c>
      <c r="E38" s="42" t="str">
        <f>ฉบับนักเรียน!D38</f>
        <v>นางสาวญาณิศา  โพธิ์ศรี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6/10</v>
      </c>
      <c r="D39" s="76">
        <f>ฉบับนักเรียน!C39</f>
        <v>43236</v>
      </c>
      <c r="E39" s="42" t="str">
        <f>ฉบับนักเรียน!D39</f>
        <v>นางสาวภัทราภรณ์  สุวรรณจักร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4" t="str">
        <f>ฉบับครู!B40</f>
        <v>6/10</v>
      </c>
      <c r="D40" s="76">
        <f>ฉบับนักเรียน!C40</f>
        <v>43243</v>
      </c>
      <c r="E40" s="42" t="str">
        <f>ฉบับนักเรียน!D40</f>
        <v>นางสาวสุวารี  เทียนไชย</v>
      </c>
      <c r="F40" s="26" t="str">
        <f>ฉบับนักเรียน!E40</f>
        <v>หญิง</v>
      </c>
      <c r="G40" s="60">
        <f>(equal1!G40+equal2!G40+equal3!G40)/3</f>
        <v>0</v>
      </c>
      <c r="H40" s="26" t="str">
        <f t="shared" si="0"/>
        <v>ปกติ</v>
      </c>
      <c r="I40" s="26">
        <f>(equal1!I40+equal2!I40+equal3!I40)/3</f>
        <v>0</v>
      </c>
      <c r="J40" s="26" t="str">
        <f t="shared" si="1"/>
        <v>ปกติ</v>
      </c>
      <c r="K40" s="26">
        <f>(equal1!K40+equal2!K40+equal3!K40)/3</f>
        <v>0</v>
      </c>
      <c r="L40" s="26" t="str">
        <f t="shared" si="2"/>
        <v>ปกติ</v>
      </c>
      <c r="M40" s="26">
        <f>(equal1!M40+equal2!M40+equal3!M40)/3</f>
        <v>0</v>
      </c>
      <c r="N40" s="26" t="str">
        <f t="shared" si="3"/>
        <v>ปกติ</v>
      </c>
      <c r="O40" s="26">
        <f>(equal1!O40+equal2!O40+equal3!O40)/3</f>
        <v>0</v>
      </c>
      <c r="P40" s="26" t="str">
        <f t="shared" si="4"/>
        <v>ไม่มีจุดแข็ง</v>
      </c>
      <c r="Q40" s="60">
        <f t="shared" si="5"/>
        <v>0</v>
      </c>
      <c r="R40" s="60">
        <f t="shared" si="6"/>
        <v>0</v>
      </c>
      <c r="S40" s="26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4" t="str">
        <f>ฉบับครู!B41</f>
        <v>6/10</v>
      </c>
      <c r="D41" s="76">
        <f>ฉบับนักเรียน!C41</f>
        <v>45101</v>
      </c>
      <c r="E41" s="42" t="str">
        <f>ฉบับนักเรียน!D41</f>
        <v>นางสาวธรารัสมิ์  เพชรคง</v>
      </c>
      <c r="F41" s="26" t="str">
        <f>ฉบับนักเรียน!E41</f>
        <v>หญิง</v>
      </c>
      <c r="G41" s="60">
        <f>(equal1!G41+equal2!G41+equal3!G41)/3</f>
        <v>0</v>
      </c>
      <c r="H41" s="26" t="str">
        <f t="shared" si="0"/>
        <v>ปกติ</v>
      </c>
      <c r="I41" s="26">
        <f>(equal1!I41+equal2!I41+equal3!I41)/3</f>
        <v>0</v>
      </c>
      <c r="J41" s="26" t="str">
        <f t="shared" si="1"/>
        <v>ปกติ</v>
      </c>
      <c r="K41" s="26">
        <f>(equal1!K41+equal2!K41+equal3!K41)/3</f>
        <v>0</v>
      </c>
      <c r="L41" s="26" t="str">
        <f t="shared" si="2"/>
        <v>ปกติ</v>
      </c>
      <c r="M41" s="26">
        <f>(equal1!M41+equal2!M41+equal3!M41)/3</f>
        <v>0</v>
      </c>
      <c r="N41" s="26" t="str">
        <f t="shared" si="3"/>
        <v>ปกติ</v>
      </c>
      <c r="O41" s="26">
        <f>(equal1!O41+equal2!O41+equal3!O41)/3</f>
        <v>0</v>
      </c>
      <c r="P41" s="26" t="str">
        <f t="shared" si="4"/>
        <v>ไม่มีจุดแข็ง</v>
      </c>
      <c r="Q41" s="60">
        <f t="shared" si="5"/>
        <v>0</v>
      </c>
      <c r="R41" s="60">
        <f t="shared" si="6"/>
        <v>0</v>
      </c>
      <c r="S41" s="26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4" t="str">
        <f>ฉบับครู!B42</f>
        <v>6/10</v>
      </c>
      <c r="D42" s="76">
        <f>ฉบับนักเรียน!C42</f>
        <v>45102</v>
      </c>
      <c r="E42" s="42" t="str">
        <f>ฉบับนักเรียน!D42</f>
        <v>นางสาวอิสรีย์  มะลิพันธ์</v>
      </c>
      <c r="F42" s="26" t="str">
        <f>ฉบับนักเรียน!E42</f>
        <v>หญิง</v>
      </c>
      <c r="G42" s="60">
        <f>(equal1!G42+equal2!G42+equal3!G42)/3</f>
        <v>0</v>
      </c>
      <c r="H42" s="26" t="str">
        <f t="shared" si="0"/>
        <v>ปกติ</v>
      </c>
      <c r="I42" s="26">
        <f>(equal1!I42+equal2!I42+equal3!I42)/3</f>
        <v>0</v>
      </c>
      <c r="J42" s="26" t="str">
        <f t="shared" si="1"/>
        <v>ปกติ</v>
      </c>
      <c r="K42" s="26">
        <f>(equal1!K42+equal2!K42+equal3!K42)/3</f>
        <v>0</v>
      </c>
      <c r="L42" s="26" t="str">
        <f t="shared" si="2"/>
        <v>ปกติ</v>
      </c>
      <c r="M42" s="26">
        <f>(equal1!M42+equal2!M42+equal3!M42)/3</f>
        <v>0</v>
      </c>
      <c r="N42" s="26" t="str">
        <f t="shared" si="3"/>
        <v>ปกติ</v>
      </c>
      <c r="O42" s="26">
        <f>(equal1!O42+equal2!O42+equal3!O42)/3</f>
        <v>0</v>
      </c>
      <c r="P42" s="26" t="str">
        <f t="shared" si="4"/>
        <v>ไม่มีจุดแข็ง</v>
      </c>
      <c r="Q42" s="60">
        <f t="shared" si="5"/>
        <v>0</v>
      </c>
      <c r="R42" s="60">
        <f t="shared" si="6"/>
        <v>0</v>
      </c>
      <c r="S42" s="26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customHeight="1" x14ac:dyDescent="0.5">
      <c r="A43" s="2"/>
      <c r="B43" s="20" t="s">
        <v>50</v>
      </c>
      <c r="C43" s="44" t="str">
        <f>ฉบับครู!B43</f>
        <v>6/10</v>
      </c>
      <c r="D43" s="76">
        <f>ฉบับนักเรียน!C43</f>
        <v>45103</v>
      </c>
      <c r="E43" s="42" t="str">
        <f>ฉบับนักเรียน!D43</f>
        <v>นางสาวกนกกาญจน์  กรีนสูงเนิน</v>
      </c>
      <c r="F43" s="26" t="str">
        <f>ฉบับนักเรียน!E43</f>
        <v>หญิง</v>
      </c>
      <c r="G43" s="60">
        <f>(equal1!G43+equal2!G43+equal3!G43)/3</f>
        <v>0</v>
      </c>
      <c r="H43" s="26" t="str">
        <f t="shared" ref="H43" si="8">IF(G43&lt;5,"ปกติ",IF(G43&lt;6,"เสี่ยง","มีปัญหา"))</f>
        <v>ปกติ</v>
      </c>
      <c r="I43" s="26">
        <f>(equal1!I43+equal2!I43+equal3!I43)/3</f>
        <v>0</v>
      </c>
      <c r="J43" s="26" t="str">
        <f t="shared" ref="J43" si="9">IF(I43&lt;4,"ปกติ",IF(I43&lt;5,"เสี่ยง","มีปัญหา"))</f>
        <v>ปกติ</v>
      </c>
      <c r="K43" s="26">
        <f>(equal1!K43+equal2!K43+equal3!K43)/3</f>
        <v>0</v>
      </c>
      <c r="L43" s="26" t="str">
        <f t="shared" ref="L43" si="10">IF(K43&lt;6,"ปกติ",IF(K43&lt;7,"เสี่ยง","มีปัญหา"))</f>
        <v>ปกติ</v>
      </c>
      <c r="M43" s="26">
        <f>(equal1!M43+equal2!M43+equal3!M43)/3</f>
        <v>0</v>
      </c>
      <c r="N43" s="26" t="str">
        <f t="shared" ref="N43" si="11">IF(M43&lt;5,"ปกติ",IF(M43&lt;6,"เสี่ยง","มีปัญหา"))</f>
        <v>ปกติ</v>
      </c>
      <c r="O43" s="26">
        <f>(equal1!O43+equal2!O43+equal3!O43)/3</f>
        <v>0</v>
      </c>
      <c r="P43" s="26" t="str">
        <f t="shared" ref="P43" si="12">IF(O43&gt;4,"มีจุดแข็ง","ไม่มีจุดแข็ง")</f>
        <v>ไม่มีจุดแข็ง</v>
      </c>
      <c r="Q43" s="60">
        <f t="shared" ref="Q43" si="13">G43+I43+K43+M43</f>
        <v>0</v>
      </c>
      <c r="R43" s="60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46" customFormat="1" ht="15.75" customHeight="1" x14ac:dyDescent="0.6">
      <c r="A44" s="40"/>
      <c r="B44" s="62"/>
      <c r="C44" s="71"/>
      <c r="D44" s="45"/>
      <c r="E44" s="53"/>
      <c r="F44" s="54"/>
      <c r="G44" s="72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62"/>
      <c r="C45" s="71"/>
      <c r="D45" s="45"/>
      <c r="E45" s="53"/>
      <c r="F45" s="54"/>
      <c r="G45" s="72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62"/>
      <c r="C46" s="71"/>
      <c r="D46" s="45"/>
      <c r="E46" s="53"/>
      <c r="F46" s="54"/>
      <c r="G46" s="72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73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s="46" customFormat="1" ht="15.75" customHeight="1" x14ac:dyDescent="0.6">
      <c r="A48" s="40"/>
      <c r="B48" s="73"/>
      <c r="C48" s="74"/>
      <c r="D48" s="45" t="str">
        <f>report1!D56</f>
        <v>(ลงชื่อ)</v>
      </c>
      <c r="E48" s="53"/>
      <c r="F48" s="54"/>
      <c r="G48" s="72"/>
      <c r="H48" s="54"/>
      <c r="I48" s="54"/>
      <c r="J48" s="54"/>
      <c r="K48" s="54"/>
      <c r="L48" s="54" t="str">
        <f>report1!L56</f>
        <v xml:space="preserve">                 (ลงชื่อ)</v>
      </c>
      <c r="M48" s="54"/>
      <c r="N48" s="54"/>
      <c r="O48" s="54"/>
      <c r="P48" s="54"/>
      <c r="Q48" s="54"/>
      <c r="R48" s="54"/>
      <c r="S48" s="54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s="46" customFormat="1" ht="15.75" customHeight="1" x14ac:dyDescent="0.6">
      <c r="A49" s="40"/>
      <c r="B49" s="73"/>
      <c r="C49" s="74"/>
      <c r="D49" s="45"/>
      <c r="E49" s="54" t="str">
        <f>report1!E57</f>
        <v>นายนนกร มังคละศิริ</v>
      </c>
      <c r="F49" s="54"/>
      <c r="G49" s="72"/>
      <c r="H49" s="54"/>
      <c r="I49" s="54"/>
      <c r="J49" s="54"/>
      <c r="K49" s="54"/>
      <c r="L49" s="54"/>
      <c r="M49" s="54"/>
      <c r="N49" s="90" t="str">
        <f>report1!N57</f>
        <v>นางสาวณัฐิณี ประวัง</v>
      </c>
      <c r="O49" s="89"/>
      <c r="P49" s="89"/>
      <c r="Q49" s="54"/>
      <c r="R49" s="54"/>
      <c r="S49" s="54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s="46" customFormat="1" ht="15.75" customHeight="1" x14ac:dyDescent="0.6">
      <c r="A50" s="40"/>
      <c r="B50" s="73"/>
      <c r="C50" s="74"/>
      <c r="D50" s="45"/>
      <c r="E50" s="54" t="str">
        <f>report1!E58</f>
        <v xml:space="preserve">      ครูที่ปรึกษา</v>
      </c>
      <c r="F50" s="54"/>
      <c r="G50" s="72"/>
      <c r="H50" s="54"/>
      <c r="I50" s="54"/>
      <c r="J50" s="54"/>
      <c r="K50" s="54"/>
      <c r="L50" s="54"/>
      <c r="M50" s="54"/>
      <c r="N50" s="90" t="str">
        <f>report1!N58</f>
        <v>ครูที่ปรึกษา</v>
      </c>
      <c r="O50" s="89"/>
      <c r="P50" s="89"/>
      <c r="Q50" s="54"/>
      <c r="R50" s="54"/>
      <c r="S50" s="54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s="46" customFormat="1" ht="15.75" customHeight="1" x14ac:dyDescent="0.6">
      <c r="A51" s="40"/>
      <c r="B51" s="73"/>
      <c r="C51" s="74"/>
      <c r="D51" s="75"/>
      <c r="E51" s="53"/>
      <c r="F51" s="54"/>
      <c r="G51" s="72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8.75" customHeight="1" x14ac:dyDescent="0.5">
      <c r="A59" s="6"/>
      <c r="B59" s="7"/>
      <c r="C59" s="7"/>
      <c r="D59" s="13"/>
      <c r="E59" s="14"/>
      <c r="F59" s="7"/>
      <c r="G59" s="1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8.7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2"/>
      <c r="B61" s="2"/>
      <c r="C61" s="2"/>
      <c r="D61" s="3"/>
      <c r="E61" s="3"/>
      <c r="F61" s="2"/>
      <c r="G61" s="16"/>
      <c r="H61" s="2"/>
      <c r="I61" s="2"/>
      <c r="J61" s="2"/>
      <c r="K61" s="2"/>
      <c r="L61" s="2"/>
      <c r="M61" s="2"/>
      <c r="N61" s="102"/>
      <c r="O61" s="103"/>
      <c r="P61" s="103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3"/>
      <c r="F62" s="2"/>
      <c r="G62" s="16"/>
      <c r="H62" s="2"/>
      <c r="I62" s="2"/>
      <c r="J62" s="2"/>
      <c r="K62" s="2"/>
      <c r="L62" s="2"/>
      <c r="M62" s="11"/>
      <c r="N62" s="102"/>
      <c r="O62" s="103"/>
      <c r="P62" s="103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43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5" t="s">
        <v>88</v>
      </c>
      <c r="C1" s="106"/>
      <c r="D1" s="106"/>
      <c r="E1" s="106"/>
      <c r="F1" s="106"/>
      <c r="G1" s="106"/>
      <c r="H1" s="106"/>
      <c r="I1" s="105" t="s">
        <v>99</v>
      </c>
      <c r="J1" s="106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COUNTIF(summary!H5:'summary'!H58,"=ปกติ")</f>
        <v>39</v>
      </c>
      <c r="E10" s="40">
        <f>COUNTIF(summary!J5:'summary'!J58,"=ปกติ")</f>
        <v>39</v>
      </c>
      <c r="F10" s="40">
        <f>COUNTIF(summary!L5:'summary'!L58,"=ปกติ")</f>
        <v>39</v>
      </c>
      <c r="G10" s="40">
        <f>COUNTIF(summary!N5:'summary'!N58,"=ปกติ")</f>
        <v>39</v>
      </c>
      <c r="H10" s="45" t="s">
        <v>94</v>
      </c>
      <c r="I10" s="40">
        <f>COUNTIF(summary!P5:'summary'!P58,"=มีจุดแข็ง")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COUNTIF(summary!H5:'summary'!H58,"=เสี่ยง")</f>
        <v>0</v>
      </c>
      <c r="E11" s="40">
        <f>COUNTIF(summary!J5:'summary'!J58,"=เสี่ยง")</f>
        <v>0</v>
      </c>
      <c r="F11" s="40">
        <f>COUNTIF(summary!L5:'summary'!L58,"=เสี่ยง")</f>
        <v>0</v>
      </c>
      <c r="G11" s="40">
        <f>COUNTIF(summary!N5:'summary'!N58,"=เสี่ยง")</f>
        <v>0</v>
      </c>
      <c r="H11" s="40" t="s">
        <v>96</v>
      </c>
      <c r="I11" s="40">
        <f>COUNTIF(summary!P5:'summary'!P58,"=ไม่มีจุดแข็ง")</f>
        <v>39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COUNTIF(summary!H5:'summary'!H58,"=มีปัญหา")</f>
        <v>0</v>
      </c>
      <c r="E12" s="40">
        <f>COUNTIF(summary!J5:'summary'!J58,"=มีปัญหา")</f>
        <v>0</v>
      </c>
      <c r="F12" s="40">
        <f>COUNTIF(summary!L5:'summary'!L58,"=มีปัญหา")</f>
        <v>0</v>
      </c>
      <c r="G12" s="40">
        <f>COUNTIF(summary!N5:'summary'!N58,"=มีปัญหา")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COUNTIF(summary!S5:'summary'!S58,"=ปกติ")</f>
        <v>39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COUNTIF(summary!S5:'summary'!S58,"=เสี่ยง")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COUNTIF(summary!S5:'summary'!S58,"=มีปัญหา")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6" t="s">
        <v>62</v>
      </c>
      <c r="C51" s="89"/>
      <c r="D51" s="89"/>
      <c r="E51" s="89"/>
      <c r="F51" s="40"/>
      <c r="G51" s="96" t="s">
        <v>62</v>
      </c>
      <c r="H51" s="89"/>
      <c r="I51" s="89"/>
      <c r="J51" s="89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8" t="str">
        <f>summary!E49</f>
        <v>นายนนกร มังคละศิริ</v>
      </c>
      <c r="C52" s="89"/>
      <c r="D52" s="89"/>
      <c r="E52" s="89"/>
      <c r="F52" s="40"/>
      <c r="G52" s="88" t="str">
        <f>summary!N49</f>
        <v>นางสาวณัฐิณี ประวัง</v>
      </c>
      <c r="H52" s="89"/>
      <c r="I52" s="89"/>
      <c r="J52" s="89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8" t="s">
        <v>63</v>
      </c>
      <c r="C53" s="89"/>
      <c r="D53" s="89"/>
      <c r="E53" s="89"/>
      <c r="F53" s="40"/>
      <c r="G53" s="88" t="s">
        <v>63</v>
      </c>
      <c r="H53" s="89"/>
      <c r="I53" s="89"/>
      <c r="J53" s="89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8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64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36"/>
      <c r="AF2" s="85" t="s">
        <v>2</v>
      </c>
      <c r="AG2" s="37"/>
      <c r="AH2" s="37"/>
      <c r="AI2" s="85" t="s">
        <v>3</v>
      </c>
      <c r="AJ2" s="37"/>
      <c r="AK2" s="37"/>
      <c r="AL2" s="37"/>
      <c r="AM2" s="85" t="s">
        <v>4</v>
      </c>
      <c r="AN2" s="37"/>
      <c r="AO2" s="37"/>
      <c r="AP2" s="37"/>
      <c r="AQ2" s="85" t="s">
        <v>5</v>
      </c>
      <c r="AR2" s="37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1" t="str">
        <f>ฉบับนักเรียน!A3</f>
        <v>นายนนกร มังคละศิริ  นางสาวณัฐิณี ประวัง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36"/>
      <c r="AF3" s="86"/>
      <c r="AG3" s="37"/>
      <c r="AH3" s="37"/>
      <c r="AI3" s="86"/>
      <c r="AJ3" s="37"/>
      <c r="AK3" s="37"/>
      <c r="AL3" s="37"/>
      <c r="AM3" s="86"/>
      <c r="AN3" s="37"/>
      <c r="AO3" s="37"/>
      <c r="AP3" s="37"/>
      <c r="AQ3" s="86"/>
      <c r="AR3" s="37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87"/>
      <c r="AG4" s="37"/>
      <c r="AH4" s="37"/>
      <c r="AI4" s="87"/>
      <c r="AJ4" s="37"/>
      <c r="AK4" s="37"/>
      <c r="AL4" s="37"/>
      <c r="AM4" s="87"/>
      <c r="AN4" s="37"/>
      <c r="AO4" s="37"/>
      <c r="AP4" s="37"/>
      <c r="AQ4" s="87"/>
      <c r="AR4" s="37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139</v>
      </c>
      <c r="C5" s="83">
        <v>42824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4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4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4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42" si="12">SUM(K5,P5,S5,X5,AB5)</f>
        <v>0</v>
      </c>
      <c r="AR5" s="38">
        <f t="shared" ref="AR5:AR48" si="13">F5+I5+N5+V5+Y5</f>
        <v>0</v>
      </c>
      <c r="AS5" s="38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139</v>
      </c>
      <c r="C6" s="82">
        <v>42975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139</v>
      </c>
      <c r="C7" s="82">
        <v>42976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139</v>
      </c>
      <c r="C8" s="82">
        <v>42977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139</v>
      </c>
      <c r="C9" s="82">
        <v>42978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139</v>
      </c>
      <c r="C10" s="82">
        <v>42981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139</v>
      </c>
      <c r="C11" s="82">
        <v>42986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139</v>
      </c>
      <c r="C12" s="82">
        <v>43022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139</v>
      </c>
      <c r="C13" s="82">
        <v>43050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139</v>
      </c>
      <c r="C14" s="82">
        <v>43058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139</v>
      </c>
      <c r="C15" s="82">
        <v>43090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139</v>
      </c>
      <c r="C16" s="82">
        <v>43093</v>
      </c>
      <c r="D16" s="24" t="s">
        <v>111</v>
      </c>
      <c r="E16" s="38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139</v>
      </c>
      <c r="C17" s="82">
        <v>43094</v>
      </c>
      <c r="D17" s="24" t="s">
        <v>112</v>
      </c>
      <c r="E17" s="38" t="s">
        <v>67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139</v>
      </c>
      <c r="C18" s="82">
        <v>43172</v>
      </c>
      <c r="D18" s="24" t="s">
        <v>113</v>
      </c>
      <c r="E18" s="38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139</v>
      </c>
      <c r="C19" s="82">
        <v>43175</v>
      </c>
      <c r="D19" s="24" t="s">
        <v>114</v>
      </c>
      <c r="E19" s="38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139</v>
      </c>
      <c r="C20" s="82">
        <v>43359</v>
      </c>
      <c r="D20" s="24" t="s">
        <v>115</v>
      </c>
      <c r="E20" s="38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139</v>
      </c>
      <c r="C21" s="84">
        <v>45100</v>
      </c>
      <c r="D21" s="24" t="s">
        <v>116</v>
      </c>
      <c r="E21" s="38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139</v>
      </c>
      <c r="C22" s="82">
        <v>42953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139</v>
      </c>
      <c r="C23" s="82">
        <v>42956</v>
      </c>
      <c r="D23" s="24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139</v>
      </c>
      <c r="C24" s="82">
        <v>42960</v>
      </c>
      <c r="D24" s="24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139</v>
      </c>
      <c r="C25" s="82">
        <v>42989</v>
      </c>
      <c r="D25" s="24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139</v>
      </c>
      <c r="C26" s="82">
        <v>42995</v>
      </c>
      <c r="D26" s="24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139</v>
      </c>
      <c r="C27" s="82">
        <v>43001</v>
      </c>
      <c r="D27" s="24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139</v>
      </c>
      <c r="C28" s="82">
        <v>43028</v>
      </c>
      <c r="D28" s="24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139</v>
      </c>
      <c r="C29" s="82">
        <v>43048</v>
      </c>
      <c r="D29" s="24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139</v>
      </c>
      <c r="C30" s="82">
        <v>43121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139</v>
      </c>
      <c r="C31" s="82">
        <v>43125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139</v>
      </c>
      <c r="C32" s="82">
        <v>43152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139</v>
      </c>
      <c r="C33" s="82">
        <v>43154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139</v>
      </c>
      <c r="C34" s="82">
        <v>43162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139</v>
      </c>
      <c r="C35" s="82">
        <v>43200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139</v>
      </c>
      <c r="C36" s="82">
        <v>43208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139</v>
      </c>
      <c r="C37" s="82">
        <v>43221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139</v>
      </c>
      <c r="C38" s="82">
        <v>43226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139</v>
      </c>
      <c r="C39" s="82">
        <v>43236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 t="s">
        <v>139</v>
      </c>
      <c r="C40" s="82">
        <v>43243</v>
      </c>
      <c r="D40" s="24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 t="s">
        <v>139</v>
      </c>
      <c r="C41" s="84">
        <v>45101</v>
      </c>
      <c r="D41" s="24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 t="s">
        <v>139</v>
      </c>
      <c r="C42" s="84">
        <v>45102</v>
      </c>
      <c r="D42" s="24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 t="s">
        <v>139</v>
      </c>
      <c r="C43" s="84">
        <v>45103</v>
      </c>
      <c r="D43" s="24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6" t="s">
        <v>62</v>
      </c>
      <c r="D56" s="89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0" t="s">
        <v>140</v>
      </c>
      <c r="D57" s="97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8"/>
      <c r="P57" s="89"/>
      <c r="Q57" s="89"/>
      <c r="R57" s="40"/>
      <c r="S57" s="88" t="s">
        <v>141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8" t="s">
        <v>63</v>
      </c>
      <c r="D58" s="89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0"/>
      <c r="P58" s="89"/>
      <c r="Q58" s="89"/>
      <c r="R58" s="40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8" t="s">
        <v>0</v>
      </c>
      <c r="B2" s="92"/>
      <c r="C2" s="92"/>
      <c r="D2" s="92"/>
      <c r="E2" s="93"/>
      <c r="F2" s="99" t="s">
        <v>69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24"/>
      <c r="AF2" s="85" t="s">
        <v>2</v>
      </c>
      <c r="AG2" s="37"/>
      <c r="AH2" s="37"/>
      <c r="AI2" s="85" t="s">
        <v>3</v>
      </c>
      <c r="AJ2" s="37"/>
      <c r="AK2" s="37"/>
      <c r="AL2" s="37"/>
      <c r="AM2" s="85" t="s">
        <v>4</v>
      </c>
      <c r="AN2" s="37"/>
      <c r="AO2" s="37"/>
      <c r="AP2" s="37"/>
      <c r="AQ2" s="85" t="s">
        <v>5</v>
      </c>
      <c r="AR2" s="37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91" t="str">
        <f>ฉบับนักเรียน!A3</f>
        <v>นายนนกร มังคละศิริ  นางสาวณัฐิณี ประวัง</v>
      </c>
      <c r="B3" s="92"/>
      <c r="C3" s="92"/>
      <c r="D3" s="92"/>
      <c r="E3" s="93"/>
      <c r="F3" s="98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24"/>
      <c r="AF3" s="86"/>
      <c r="AG3" s="37"/>
      <c r="AH3" s="37"/>
      <c r="AI3" s="86"/>
      <c r="AJ3" s="37"/>
      <c r="AK3" s="37"/>
      <c r="AL3" s="37"/>
      <c r="AM3" s="86"/>
      <c r="AN3" s="37"/>
      <c r="AO3" s="37"/>
      <c r="AP3" s="37"/>
      <c r="AQ3" s="86"/>
      <c r="AR3" s="37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87"/>
      <c r="AG4" s="37"/>
      <c r="AH4" s="37"/>
      <c r="AI4" s="87"/>
      <c r="AJ4" s="37"/>
      <c r="AK4" s="37"/>
      <c r="AL4" s="37"/>
      <c r="AM4" s="87"/>
      <c r="AN4" s="37"/>
      <c r="AO4" s="37"/>
      <c r="AP4" s="37"/>
      <c r="AQ4" s="87"/>
      <c r="AR4" s="37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6/10</v>
      </c>
      <c r="C5" s="49">
        <f>ฉบับนักเรียน!C5</f>
        <v>42824</v>
      </c>
      <c r="D5" s="50" t="str">
        <f>ฉบับครู!D5</f>
        <v>นายธนวรรธน์  เพชรรัตน์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42" si="1">SUM(H5,M5,R5,U5,AC5)</f>
        <v>0</v>
      </c>
      <c r="AG5" s="20" t="b">
        <f t="shared" ref="AG5:AG42" si="2">IF(L5=3,1,IF(L5=2,2,IF(L5=1,3)))</f>
        <v>0</v>
      </c>
      <c r="AH5" s="20">
        <f t="shared" ref="AH5:AH42" si="3">J5+L5+Q5+W5+AA5</f>
        <v>0</v>
      </c>
      <c r="AI5" s="20">
        <f t="shared" ref="AI5:AI42" si="4">SUM(J5,L5,Q5,W5,AA5)</f>
        <v>0</v>
      </c>
      <c r="AJ5" s="20" t="b">
        <f t="shared" ref="AJ5:AJ42" si="5">IF(Z5=3,1,IF(Z5=2,2,IF(Z5=1,3)))</f>
        <v>0</v>
      </c>
      <c r="AK5" s="20" t="b">
        <f t="shared" ref="AK5:AK42" si="6">IF(AD5=3,1,IF(AD5=2,2,IF(AD5=1,3)))</f>
        <v>0</v>
      </c>
      <c r="AL5" s="20">
        <f t="shared" ref="AL5:AL42" si="7">G5+O5+T5+Z5+AD5</f>
        <v>0</v>
      </c>
      <c r="AM5" s="20">
        <f t="shared" ref="AM5:AM42" si="8">SUM(G5,O5,T5,Z5,AD5)</f>
        <v>0</v>
      </c>
      <c r="AN5" s="20" t="b">
        <f t="shared" ref="AN5:AN42" si="9">IF(P5=3,1,IF(P5=2,2,IF(P5=1,3)))</f>
        <v>0</v>
      </c>
      <c r="AO5" s="20" t="b">
        <f t="shared" ref="AO5:AO42" si="10">IF(S5=3,1,IF(S5=2,2,IF(S5=1,3)))</f>
        <v>0</v>
      </c>
      <c r="AP5" s="20">
        <f t="shared" ref="AP5:AP42" si="11">K5+P5+S5+X5+AB5</f>
        <v>0</v>
      </c>
      <c r="AQ5" s="20">
        <f t="shared" ref="AQ5:AQ42" si="12">SUM(K5,P5,S5,X5,AB5)</f>
        <v>0</v>
      </c>
      <c r="AR5" s="20">
        <f t="shared" ref="AR5:AR42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6/10</v>
      </c>
      <c r="C6" s="49">
        <f>ฉบับนักเรียน!C6</f>
        <v>42975</v>
      </c>
      <c r="D6" s="52" t="str">
        <f>ฉบับนักเรียน!D6</f>
        <v>นายณัฐวุฒิ  พิพันธ์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6/10</v>
      </c>
      <c r="C7" s="49">
        <f>ฉบับนักเรียน!C7</f>
        <v>42976</v>
      </c>
      <c r="D7" s="52" t="str">
        <f>ฉบับนักเรียน!D7</f>
        <v>นายติยดนัย  บรรเทา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6/10</v>
      </c>
      <c r="C8" s="49">
        <f>ฉบับนักเรียน!C8</f>
        <v>42977</v>
      </c>
      <c r="D8" s="52" t="str">
        <f>ฉบับนักเรียน!D8</f>
        <v>นายธราธิป  จิตจำนงค์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6/10</v>
      </c>
      <c r="C9" s="49">
        <f>ฉบับนักเรียน!C9</f>
        <v>42978</v>
      </c>
      <c r="D9" s="52" t="str">
        <f>ฉบับนักเรียน!D9</f>
        <v>นายธีรพงศ์  สมน้อย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6/10</v>
      </c>
      <c r="C10" s="49">
        <f>ฉบับนักเรียน!C10</f>
        <v>42981</v>
      </c>
      <c r="D10" s="52" t="str">
        <f>ฉบับนักเรียน!D10</f>
        <v>นายมงคลคณิน  อาสาเสนา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6/10</v>
      </c>
      <c r="C11" s="49">
        <f>ฉบับนักเรียน!C11</f>
        <v>42986</v>
      </c>
      <c r="D11" s="52" t="str">
        <f>ฉบับนักเรียน!D11</f>
        <v>นายอนุวัฒน์  ลีลาวงศ์วรัณ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6/10</v>
      </c>
      <c r="C12" s="49">
        <f>ฉบับนักเรียน!C12</f>
        <v>43022</v>
      </c>
      <c r="D12" s="52" t="str">
        <f>ฉบับนักเรียน!D12</f>
        <v>นายศิริโชติ  เพิ่มเจริญ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6/10</v>
      </c>
      <c r="C13" s="49">
        <f>ฉบับนักเรียน!C13</f>
        <v>43050</v>
      </c>
      <c r="D13" s="52" t="str">
        <f>ฉบับนักเรียน!D13</f>
        <v>นายก้องภพ  อ่อนเฉวียง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6/10</v>
      </c>
      <c r="C14" s="49">
        <f>ฉบับนักเรียน!C14</f>
        <v>43058</v>
      </c>
      <c r="D14" s="52" t="str">
        <f>ฉบับนักเรียน!D14</f>
        <v>นายธนกฤต  ธนสารนุชิต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6/10</v>
      </c>
      <c r="C15" s="49">
        <f>ฉบับนักเรียน!C15</f>
        <v>43090</v>
      </c>
      <c r="D15" s="52" t="str">
        <f>ฉบับนักเรียน!D15</f>
        <v>นายกฤษฎา  หิรัญรักษ์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6/10</v>
      </c>
      <c r="C16" s="49">
        <f>ฉบับนักเรียน!C16</f>
        <v>43093</v>
      </c>
      <c r="D16" s="52" t="str">
        <f>ฉบับนักเรียน!D16</f>
        <v>นายณัฐกร  นุ่มน้อย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6/10</v>
      </c>
      <c r="C17" s="49">
        <f>ฉบับนักเรียน!C17</f>
        <v>43094</v>
      </c>
      <c r="D17" s="52" t="str">
        <f>ฉบับนักเรียน!D17</f>
        <v>นายธนกฤต  คงทรัพย์</v>
      </c>
      <c r="E17" s="20" t="str">
        <f>ฉบับนักเรียน!E17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6/10</v>
      </c>
      <c r="C18" s="49">
        <f>ฉบับนักเรียน!C18</f>
        <v>43172</v>
      </c>
      <c r="D18" s="52" t="str">
        <f>ฉบับนักเรียน!D18</f>
        <v>นายณัฐพล  ใสเคลือบุญ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6/10</v>
      </c>
      <c r="C19" s="49">
        <f>ฉบับนักเรียน!C19</f>
        <v>43175</v>
      </c>
      <c r="D19" s="52" t="str">
        <f>ฉบับนักเรียน!D19</f>
        <v>นายปิติพงศ์  กงพาน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6/10</v>
      </c>
      <c r="C20" s="49">
        <f>ฉบับนักเรียน!C20</f>
        <v>43359</v>
      </c>
      <c r="D20" s="52" t="str">
        <f>ฉบับนักเรียน!D20</f>
        <v>นายเทพทัต  ช่อผูก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6/10</v>
      </c>
      <c r="C21" s="49">
        <f>ฉบับนักเรียน!C21</f>
        <v>45100</v>
      </c>
      <c r="D21" s="52" t="str">
        <f>ฉบับนักเรียน!D21</f>
        <v>นายวีรภาค  คงคาวงศ์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6/10</v>
      </c>
      <c r="C22" s="49">
        <f>ฉบับนักเรียน!C22</f>
        <v>42953</v>
      </c>
      <c r="D22" s="52" t="str">
        <f>ฉบับนักเรียน!D22</f>
        <v>นางสาวธนภร  อ่อนลมูล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6/10</v>
      </c>
      <c r="C23" s="49">
        <f>ฉบับนักเรียน!C23</f>
        <v>42956</v>
      </c>
      <c r="D23" s="52" t="str">
        <f>ฉบับนักเรียน!D23</f>
        <v>นางสาวธัญวรัตม์  อิ่มกลับ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6/10</v>
      </c>
      <c r="C24" s="49">
        <f>ฉบับนักเรียน!C24</f>
        <v>42960</v>
      </c>
      <c r="D24" s="52" t="str">
        <f>ฉบับนักเรียน!D24</f>
        <v>นางสาวศุภจี  นรสาร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6/10</v>
      </c>
      <c r="C25" s="49">
        <f>ฉบับนักเรียน!C25</f>
        <v>42989</v>
      </c>
      <c r="D25" s="52" t="str">
        <f>ฉบับนักเรียน!D25</f>
        <v>นางสาวจุฑามาศ  เพชรวงศ์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6/10</v>
      </c>
      <c r="C26" s="49">
        <f>ฉบับนักเรียน!C26</f>
        <v>42995</v>
      </c>
      <c r="D26" s="52" t="str">
        <f>ฉบับนักเรียน!D26</f>
        <v>นางสาวปรายฟ้า  เริ่มยินดี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6/10</v>
      </c>
      <c r="C27" s="49">
        <f>ฉบับนักเรียน!C27</f>
        <v>43001</v>
      </c>
      <c r="D27" s="52" t="str">
        <f>ฉบับนักเรียน!D27</f>
        <v>นางสาววลิศา  เจริญศักดิ์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6/10</v>
      </c>
      <c r="C28" s="49">
        <f>ฉบับนักเรียน!C28</f>
        <v>43028</v>
      </c>
      <c r="D28" s="52" t="str">
        <f>ฉบับนักเรียน!D28</f>
        <v>นางสาวกุลนิภา  รัตนสุวรรณ์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6/10</v>
      </c>
      <c r="C29" s="49">
        <f>ฉบับนักเรียน!C29</f>
        <v>43048</v>
      </c>
      <c r="D29" s="52" t="str">
        <f>ฉบับนักเรียน!D29</f>
        <v>นางสาวอารยา  ปักษา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6/10</v>
      </c>
      <c r="C30" s="49">
        <f>ฉบับนักเรียน!C30</f>
        <v>43121</v>
      </c>
      <c r="D30" s="52" t="str">
        <f>ฉบับนักเรียน!D30</f>
        <v>นางสาวพิมพ์พิกา  พรมสวัสดิ์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6/10</v>
      </c>
      <c r="C31" s="49">
        <f>ฉบับนักเรียน!C31</f>
        <v>43125</v>
      </c>
      <c r="D31" s="52" t="str">
        <f>ฉบับนักเรียน!D31</f>
        <v>นางสาวศลิษา  ปัจจัย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6/10</v>
      </c>
      <c r="C32" s="49">
        <f>ฉบับนักเรียน!C32</f>
        <v>43152</v>
      </c>
      <c r="D32" s="52" t="str">
        <f>ฉบับนักเรียน!D32</f>
        <v>นางสาวณภัทร  ทิพย์รักษา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6/10</v>
      </c>
      <c r="C33" s="49">
        <f>ฉบับนักเรียน!C33</f>
        <v>43154</v>
      </c>
      <c r="D33" s="52" t="str">
        <f>ฉบับนักเรียน!D33</f>
        <v>นางสาวณัฐณิชา  ปิ่นแก้ว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6/10</v>
      </c>
      <c r="C34" s="49">
        <f>ฉบับนักเรียน!C34</f>
        <v>43162</v>
      </c>
      <c r="D34" s="52" t="str">
        <f>ฉบับนักเรียน!D34</f>
        <v>นางสาวลภัส  แสงอรุณ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6/10</v>
      </c>
      <c r="C35" s="49">
        <f>ฉบับนักเรียน!C35</f>
        <v>43200</v>
      </c>
      <c r="D35" s="52" t="str">
        <f>ฉบับนักเรียน!D35</f>
        <v>นางสาวพัชร์ณัชชา  นิยมพานิชย์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6/10</v>
      </c>
      <c r="C36" s="49">
        <f>ฉบับนักเรียน!C36</f>
        <v>43208</v>
      </c>
      <c r="D36" s="52" t="str">
        <f>ฉบับนักเรียน!D36</f>
        <v>นางสาวอธิชา  ใจเอื้อ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6/10</v>
      </c>
      <c r="C37" s="49">
        <f>ฉบับนักเรียน!C37</f>
        <v>43221</v>
      </c>
      <c r="D37" s="52" t="str">
        <f>ฉบับนักเรียน!D37</f>
        <v>นางสาวจิดาภา  รุ่งเรืองบุญศิริ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6/10</v>
      </c>
      <c r="C38" s="49">
        <f>ฉบับนักเรียน!C38</f>
        <v>43226</v>
      </c>
      <c r="D38" s="52" t="str">
        <f>ฉบับนักเรียน!D38</f>
        <v>นางสาวญาณิศา  โพธิ์ศรี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6/10</v>
      </c>
      <c r="C39" s="49">
        <f>ฉบับนักเรียน!C39</f>
        <v>43236</v>
      </c>
      <c r="D39" s="52" t="str">
        <f>ฉบับนักเรียน!D39</f>
        <v>นางสาวภัทราภรณ์  สุวรรณจักร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 t="str">
        <f>ฉบับครู!B40</f>
        <v>6/10</v>
      </c>
      <c r="C40" s="49">
        <f>ฉบับนักเรียน!C40</f>
        <v>43243</v>
      </c>
      <c r="D40" s="52" t="str">
        <f>ฉบับนักเรียน!D40</f>
        <v>นางสาวสุวารี  เทียนไชย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 t="str">
        <f>ฉบับครู!B41</f>
        <v>6/10</v>
      </c>
      <c r="C41" s="49">
        <f>ฉบับนักเรียน!C41</f>
        <v>45101</v>
      </c>
      <c r="D41" s="52" t="str">
        <f>ฉบับนักเรียน!D41</f>
        <v>นางสาวธรารัสมิ์  เพชรคง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 t="str">
        <f>ฉบับครู!B42</f>
        <v>6/10</v>
      </c>
      <c r="C42" s="49">
        <f>ฉบับนักเรียน!C42</f>
        <v>45102</v>
      </c>
      <c r="D42" s="52" t="str">
        <f>ฉบับนักเรียน!D42</f>
        <v>นางสาวอิสรีย์  มะลิพันธ์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 t="str">
        <f>ฉบับครู!B43</f>
        <v>6/10</v>
      </c>
      <c r="C43" s="49">
        <f>ฉบับนักเรียน!C43</f>
        <v>45103</v>
      </c>
      <c r="D43" s="52" t="str">
        <f>ฉบับนักเรียน!D43</f>
        <v>นางสาวกนกกาญจน์  กรีนสูงเนิน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6" t="s">
        <v>62</v>
      </c>
      <c r="D56" s="89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0" t="s">
        <v>140</v>
      </c>
      <c r="D57" s="97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8"/>
      <c r="P57" s="89"/>
      <c r="Q57" s="89"/>
      <c r="R57" s="40"/>
      <c r="S57" s="88" t="s">
        <v>141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8" t="s">
        <v>63</v>
      </c>
      <c r="D58" s="89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0"/>
      <c r="P58" s="89"/>
      <c r="Q58" s="89"/>
      <c r="R58" s="40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1" t="s">
        <v>0</v>
      </c>
      <c r="C2" s="92"/>
      <c r="D2" s="92"/>
      <c r="E2" s="92"/>
      <c r="F2" s="93"/>
      <c r="G2" s="100" t="s">
        <v>70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6/10</v>
      </c>
      <c r="D5" s="49">
        <f>ฉบับนักเรียน!C5</f>
        <v>42824</v>
      </c>
      <c r="E5" s="52" t="str">
        <f>ฉบับนักเรียน!D5</f>
        <v>นายธนวรรธน์  เพชรรัตน์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6/10</v>
      </c>
      <c r="D6" s="49">
        <f>ฉบับนักเรียน!C6</f>
        <v>42975</v>
      </c>
      <c r="E6" s="52" t="str">
        <f>ฉบับนักเรียน!D6</f>
        <v>นายณัฐวุฒิ  พิพันธ์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6/10</v>
      </c>
      <c r="D7" s="49">
        <f>ฉบับนักเรียน!C7</f>
        <v>42976</v>
      </c>
      <c r="E7" s="52" t="str">
        <f>ฉบับนักเรียน!D7</f>
        <v>นายติยดนัย  บรรเทา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6/10</v>
      </c>
      <c r="D8" s="49">
        <f>ฉบับนักเรียน!C8</f>
        <v>42977</v>
      </c>
      <c r="E8" s="52" t="str">
        <f>ฉบับนักเรียน!D8</f>
        <v>นายธราธิป  จิตจำนงค์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6/10</v>
      </c>
      <c r="D9" s="49">
        <f>ฉบับนักเรียน!C9</f>
        <v>42978</v>
      </c>
      <c r="E9" s="52" t="str">
        <f>ฉบับนักเรียน!D9</f>
        <v>นายธีรพงศ์  สมน้อย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6/10</v>
      </c>
      <c r="D10" s="49">
        <f>ฉบับนักเรียน!C10</f>
        <v>42981</v>
      </c>
      <c r="E10" s="52" t="str">
        <f>ฉบับนักเรียน!D10</f>
        <v>นายมงคลคณิน  อาสาเสนา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6/10</v>
      </c>
      <c r="D11" s="49">
        <f>ฉบับนักเรียน!C11</f>
        <v>42986</v>
      </c>
      <c r="E11" s="52" t="str">
        <f>ฉบับนักเรียน!D11</f>
        <v>นายอนุวัฒน์  ลีลาวงศ์วรัณ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6/10</v>
      </c>
      <c r="D12" s="49">
        <f>ฉบับนักเรียน!C12</f>
        <v>43022</v>
      </c>
      <c r="E12" s="52" t="str">
        <f>ฉบับนักเรียน!D12</f>
        <v>นายศิริโชติ  เพิ่มเจริญ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6/10</v>
      </c>
      <c r="D13" s="49">
        <f>ฉบับนักเรียน!C13</f>
        <v>43050</v>
      </c>
      <c r="E13" s="52" t="str">
        <f>ฉบับนักเรียน!D13</f>
        <v>นายก้องภพ  อ่อนเฉวียง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6/10</v>
      </c>
      <c r="D14" s="49">
        <f>ฉบับนักเรียน!C14</f>
        <v>43058</v>
      </c>
      <c r="E14" s="52" t="str">
        <f>ฉบับนักเรียน!D14</f>
        <v>นายธนกฤต  ธนสารนุชิต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6/10</v>
      </c>
      <c r="D15" s="49">
        <f>ฉบับนักเรียน!C15</f>
        <v>43090</v>
      </c>
      <c r="E15" s="52" t="str">
        <f>ฉบับนักเรียน!D15</f>
        <v>นายกฤษฎา  หิรัญรักษ์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6/10</v>
      </c>
      <c r="D16" s="49">
        <f>ฉบับนักเรียน!C16</f>
        <v>43093</v>
      </c>
      <c r="E16" s="52" t="str">
        <f>ฉบับนักเรียน!D16</f>
        <v>นายณัฐกร  นุ่มน้อย</v>
      </c>
      <c r="F16" s="20" t="str">
        <f>ฉบับนักเรียน!E16</f>
        <v>ชาย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6/10</v>
      </c>
      <c r="D17" s="49">
        <f>ฉบับนักเรียน!C17</f>
        <v>43094</v>
      </c>
      <c r="E17" s="52" t="str">
        <f>ฉบับนักเรียน!D17</f>
        <v>นายธนกฤต  คงทรัพย์</v>
      </c>
      <c r="F17" s="20" t="str">
        <f>ฉบับนักเรียน!E17</f>
        <v>ชาย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6/10</v>
      </c>
      <c r="D18" s="49">
        <f>ฉบับนักเรียน!C18</f>
        <v>43172</v>
      </c>
      <c r="E18" s="52" t="str">
        <f>ฉบับนักเรียน!D18</f>
        <v>นายณัฐพล  ใสเคลือบุญ</v>
      </c>
      <c r="F18" s="20" t="str">
        <f>ฉบับนักเรียน!E18</f>
        <v>ชาย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6/10</v>
      </c>
      <c r="D19" s="49">
        <f>ฉบับนักเรียน!C19</f>
        <v>43175</v>
      </c>
      <c r="E19" s="52" t="str">
        <f>ฉบับนักเรียน!D19</f>
        <v>นายปิติพงศ์  กงพาน</v>
      </c>
      <c r="F19" s="20" t="str">
        <f>ฉบับนักเรียน!E19</f>
        <v>ชาย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6/10</v>
      </c>
      <c r="D20" s="49">
        <f>ฉบับนักเรียน!C20</f>
        <v>43359</v>
      </c>
      <c r="E20" s="52" t="str">
        <f>ฉบับนักเรียน!D20</f>
        <v>นายเทพทัต  ช่อผูก</v>
      </c>
      <c r="F20" s="20" t="str">
        <f>ฉบับนักเรียน!E20</f>
        <v>ชาย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6/10</v>
      </c>
      <c r="D21" s="49">
        <f>ฉบับนักเรียน!C21</f>
        <v>45100</v>
      </c>
      <c r="E21" s="52" t="str">
        <f>ฉบับนักเรียน!D21</f>
        <v>นายวีรภาค  คงคาวงศ์</v>
      </c>
      <c r="F21" s="20" t="str">
        <f>ฉบับนักเรียน!E21</f>
        <v>ชาย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6/10</v>
      </c>
      <c r="D22" s="49">
        <f>ฉบับนักเรียน!C22</f>
        <v>42953</v>
      </c>
      <c r="E22" s="52" t="str">
        <f>ฉบับนักเรียน!D22</f>
        <v>นางสาวธนภร  อ่อนลมูล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6/10</v>
      </c>
      <c r="D23" s="49">
        <f>ฉบับนักเรียน!C23</f>
        <v>42956</v>
      </c>
      <c r="E23" s="52" t="str">
        <f>ฉบับนักเรียน!D23</f>
        <v>นางสาวธัญวรัตม์  อิ่มกลับ</v>
      </c>
      <c r="F23" s="20" t="str">
        <f>ฉบับนักเรียน!E23</f>
        <v>หญิง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6/10</v>
      </c>
      <c r="D24" s="49">
        <f>ฉบับนักเรียน!C24</f>
        <v>42960</v>
      </c>
      <c r="E24" s="52" t="str">
        <f>ฉบับนักเรียน!D24</f>
        <v>นางสาวศุภจี  นรสาร</v>
      </c>
      <c r="F24" s="20" t="str">
        <f>ฉบับนักเรียน!E24</f>
        <v>หญิง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6/10</v>
      </c>
      <c r="D25" s="49">
        <f>ฉบับนักเรียน!C25</f>
        <v>42989</v>
      </c>
      <c r="E25" s="52" t="str">
        <f>ฉบับนักเรียน!D25</f>
        <v>นางสาวจุฑามาศ  เพชรวงศ์</v>
      </c>
      <c r="F25" s="20" t="str">
        <f>ฉบับนักเรียน!E25</f>
        <v>หญิง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6/10</v>
      </c>
      <c r="D26" s="49">
        <f>ฉบับนักเรียน!C26</f>
        <v>42995</v>
      </c>
      <c r="E26" s="52" t="str">
        <f>ฉบับนักเรียน!D26</f>
        <v>นางสาวปรายฟ้า  เริ่มยินดี</v>
      </c>
      <c r="F26" s="20" t="str">
        <f>ฉบับนักเรียน!E26</f>
        <v>หญิง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6/10</v>
      </c>
      <c r="D27" s="49">
        <f>ฉบับนักเรียน!C27</f>
        <v>43001</v>
      </c>
      <c r="E27" s="52" t="str">
        <f>ฉบับนักเรียน!D27</f>
        <v>นางสาววลิศา  เจริญศักดิ์</v>
      </c>
      <c r="F27" s="20" t="str">
        <f>ฉบับนักเรียน!E27</f>
        <v>หญิง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6/10</v>
      </c>
      <c r="D28" s="49">
        <f>ฉบับนักเรียน!C28</f>
        <v>43028</v>
      </c>
      <c r="E28" s="52" t="str">
        <f>ฉบับนักเรียน!D28</f>
        <v>นางสาวกุลนิภา  รัตนสุวรรณ์</v>
      </c>
      <c r="F28" s="20" t="str">
        <f>ฉบับนักเรียน!E28</f>
        <v>หญิง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6/10</v>
      </c>
      <c r="D29" s="49">
        <f>ฉบับนักเรียน!C29</f>
        <v>43048</v>
      </c>
      <c r="E29" s="52" t="str">
        <f>ฉบับนักเรียน!D29</f>
        <v>นางสาวอารยา  ปักษา</v>
      </c>
      <c r="F29" s="20" t="str">
        <f>ฉบับนักเรียน!E29</f>
        <v>หญิง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6/10</v>
      </c>
      <c r="D30" s="49">
        <f>ฉบับนักเรียน!C30</f>
        <v>43121</v>
      </c>
      <c r="E30" s="52" t="str">
        <f>ฉบับนักเรียน!D30</f>
        <v>นางสาวพิมพ์พิกา  พรมสวัสดิ์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6/10</v>
      </c>
      <c r="D31" s="49">
        <f>ฉบับนักเรียน!C31</f>
        <v>43125</v>
      </c>
      <c r="E31" s="52" t="str">
        <f>ฉบับนักเรียน!D31</f>
        <v>นางสาวศลิษา  ปัจจัย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6/10</v>
      </c>
      <c r="D32" s="49">
        <f>ฉบับนักเรียน!C32</f>
        <v>43152</v>
      </c>
      <c r="E32" s="52" t="str">
        <f>ฉบับนักเรียน!D32</f>
        <v>นางสาวณภัทร  ทิพย์รักษา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6/10</v>
      </c>
      <c r="D33" s="49">
        <f>ฉบับนักเรียน!C33</f>
        <v>43154</v>
      </c>
      <c r="E33" s="52" t="str">
        <f>ฉบับนักเรียน!D33</f>
        <v>นางสาวณัฐณิชา  ปิ่นแก้ว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6/10</v>
      </c>
      <c r="D34" s="49">
        <f>ฉบับนักเรียน!C34</f>
        <v>43162</v>
      </c>
      <c r="E34" s="52" t="str">
        <f>ฉบับนักเรียน!D34</f>
        <v>นางสาวลภัส  แสงอรุณ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6/10</v>
      </c>
      <c r="D35" s="49">
        <f>ฉบับนักเรียน!C35</f>
        <v>43200</v>
      </c>
      <c r="E35" s="52" t="str">
        <f>ฉบับนักเรียน!D35</f>
        <v>นางสาวพัชร์ณัชชา  นิยมพานิชย์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6/10</v>
      </c>
      <c r="D36" s="49">
        <f>ฉบับนักเรียน!C36</f>
        <v>43208</v>
      </c>
      <c r="E36" s="52" t="str">
        <f>ฉบับนักเรียน!D36</f>
        <v>นางสาวอธิชา  ใจเอื้อ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6/10</v>
      </c>
      <c r="D37" s="49">
        <f>ฉบับนักเรียน!C37</f>
        <v>43221</v>
      </c>
      <c r="E37" s="52" t="str">
        <f>ฉบับนักเรียน!D37</f>
        <v>นางสาวจิดาภา  รุ่งเรืองบุญศิริ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6/10</v>
      </c>
      <c r="D38" s="49">
        <f>ฉบับนักเรียน!C38</f>
        <v>43226</v>
      </c>
      <c r="E38" s="52" t="str">
        <f>ฉบับนักเรียน!D38</f>
        <v>นางสาวญาณิศา  โพธิ์ศรี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6/10</v>
      </c>
      <c r="D39" s="49">
        <f>ฉบับนักเรียน!C39</f>
        <v>43236</v>
      </c>
      <c r="E39" s="52" t="str">
        <f>ฉบับนักเรียน!D39</f>
        <v>นางสาวภัทราภรณ์  สุวรรณจักร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6/10</v>
      </c>
      <c r="D40" s="49">
        <f>ฉบับนักเรียน!C40</f>
        <v>43243</v>
      </c>
      <c r="E40" s="52" t="str">
        <f>ฉบับนักเรียน!D40</f>
        <v>นางสาวสุวารี  เทียนไชย</v>
      </c>
      <c r="F40" s="20" t="str">
        <f>ฉบับนักเรียน!E40</f>
        <v>หญิง</v>
      </c>
      <c r="G40" s="18">
        <f>ฉบับนักเรียน!AF40</f>
        <v>0</v>
      </c>
      <c r="H40" s="26" t="str">
        <f t="shared" si="0"/>
        <v>ปกติ</v>
      </c>
      <c r="I40" s="18">
        <f>ฉบับนักเรียน!AI40</f>
        <v>0</v>
      </c>
      <c r="J40" s="26" t="str">
        <f t="shared" si="1"/>
        <v>ปกติ</v>
      </c>
      <c r="K40" s="18">
        <f>ฉบับนักเรียน!AM40</f>
        <v>0</v>
      </c>
      <c r="L40" s="26" t="str">
        <f t="shared" si="2"/>
        <v>ปกติ</v>
      </c>
      <c r="M40" s="18">
        <f>ฉบับนักเรียน!AQ40</f>
        <v>0</v>
      </c>
      <c r="N40" s="26" t="str">
        <f t="shared" si="3"/>
        <v>ปกติ</v>
      </c>
      <c r="O40" s="18">
        <f>ฉบับนักเรียน!AS40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6/10</v>
      </c>
      <c r="D41" s="49">
        <f>ฉบับนักเรียน!C41</f>
        <v>45101</v>
      </c>
      <c r="E41" s="52" t="str">
        <f>ฉบับนักเรียน!D41</f>
        <v>นางสาวธรารัสมิ์  เพชรคง</v>
      </c>
      <c r="F41" s="20" t="str">
        <f>ฉบับนักเรียน!E41</f>
        <v>หญิง</v>
      </c>
      <c r="G41" s="18">
        <f>ฉบับนักเรียน!AF41</f>
        <v>0</v>
      </c>
      <c r="H41" s="26" t="str">
        <f t="shared" si="0"/>
        <v>ปกติ</v>
      </c>
      <c r="I41" s="18">
        <f>ฉบับนักเรียน!AI41</f>
        <v>0</v>
      </c>
      <c r="J41" s="26" t="str">
        <f t="shared" si="1"/>
        <v>ปกติ</v>
      </c>
      <c r="K41" s="18">
        <f>ฉบับนักเรียน!AM41</f>
        <v>0</v>
      </c>
      <c r="L41" s="26" t="str">
        <f t="shared" si="2"/>
        <v>ปกติ</v>
      </c>
      <c r="M41" s="18">
        <f>ฉบับนักเรียน!AQ41</f>
        <v>0</v>
      </c>
      <c r="N41" s="26" t="str">
        <f t="shared" si="3"/>
        <v>ปกติ</v>
      </c>
      <c r="O41" s="18">
        <f>ฉบับนักเรียน!AS41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6/10</v>
      </c>
      <c r="D42" s="49">
        <f>ฉบับนักเรียน!C42</f>
        <v>45102</v>
      </c>
      <c r="E42" s="52" t="str">
        <f>ฉบับนักเรียน!D42</f>
        <v>นางสาวอิสรีย์  มะลิพันธ์</v>
      </c>
      <c r="F42" s="20" t="str">
        <f>ฉบับนักเรียน!E42</f>
        <v>หญิง</v>
      </c>
      <c r="G42" s="18">
        <f>ฉบับนักเรียน!AF42</f>
        <v>0</v>
      </c>
      <c r="H42" s="26" t="str">
        <f t="shared" si="0"/>
        <v>ปกติ</v>
      </c>
      <c r="I42" s="18">
        <f>ฉบับนักเรียน!AI42</f>
        <v>0</v>
      </c>
      <c r="J42" s="26" t="str">
        <f t="shared" si="1"/>
        <v>ปกติ</v>
      </c>
      <c r="K42" s="18">
        <f>ฉบับนักเรียน!AM42</f>
        <v>0</v>
      </c>
      <c r="L42" s="26" t="str">
        <f t="shared" si="2"/>
        <v>ปกติ</v>
      </c>
      <c r="M42" s="18">
        <f>ฉบับนักเรียน!AQ42</f>
        <v>0</v>
      </c>
      <c r="N42" s="26" t="str">
        <f t="shared" si="3"/>
        <v>ปกติ</v>
      </c>
      <c r="O42" s="18">
        <f>ฉบับนักเรียน!AS42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6/10</v>
      </c>
      <c r="D43" s="49">
        <f>ฉบับนักเรียน!C43</f>
        <v>45103</v>
      </c>
      <c r="E43" s="52" t="str">
        <f>ฉบับนักเรียน!D43</f>
        <v>นางสาวกนกกาญจน์  กรีนสูงเนิน</v>
      </c>
      <c r="F43" s="20" t="str">
        <f>ฉบับนักเรียน!E43</f>
        <v>หญิง</v>
      </c>
      <c r="G43" s="18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18">
        <f>ฉบับนักเรียน!AM43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/>
      <c r="N57" s="88" t="str">
        <f>ฉบับผู้ปกครอง!S57</f>
        <v>นางสาวณัฐิณี ประวัง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1" t="s">
        <v>0</v>
      </c>
      <c r="C2" s="92"/>
      <c r="D2" s="92"/>
      <c r="E2" s="92"/>
      <c r="F2" s="93"/>
      <c r="G2" s="100" t="s">
        <v>82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6/10</v>
      </c>
      <c r="D5" s="49">
        <f>ฉบับนักเรียน!C5</f>
        <v>42824</v>
      </c>
      <c r="E5" s="52" t="str">
        <f>ฉบับนักเรียน!D5</f>
        <v>นายธนวรรธน์  เพชรรัตน์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4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6/10</v>
      </c>
      <c r="D6" s="49">
        <f>ฉบับนักเรียน!C6</f>
        <v>42975</v>
      </c>
      <c r="E6" s="52" t="str">
        <f>ฉบับนักเรียน!D6</f>
        <v>นายณัฐวุฒิ  พิพันธ์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6/10</v>
      </c>
      <c r="D7" s="49">
        <f>ฉบับนักเรียน!C7</f>
        <v>42976</v>
      </c>
      <c r="E7" s="52" t="str">
        <f>ฉบับนักเรียน!D7</f>
        <v>นายติยดนัย  บรรเทา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6/10</v>
      </c>
      <c r="D8" s="49">
        <f>ฉบับนักเรียน!C8</f>
        <v>42977</v>
      </c>
      <c r="E8" s="52" t="str">
        <f>ฉบับนักเรียน!D8</f>
        <v>นายธราธิป  จิตจำนงค์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6/10</v>
      </c>
      <c r="D9" s="49">
        <f>ฉบับนักเรียน!C9</f>
        <v>42978</v>
      </c>
      <c r="E9" s="52" t="str">
        <f>ฉบับนักเรียน!D9</f>
        <v>นายธีรพงศ์  สมน้อย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6/10</v>
      </c>
      <c r="D10" s="49">
        <f>ฉบับนักเรียน!C10</f>
        <v>42981</v>
      </c>
      <c r="E10" s="52" t="str">
        <f>ฉบับนักเรียน!D10</f>
        <v>นายมงคลคณิน  อาสาเสนา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6/10</v>
      </c>
      <c r="D11" s="49">
        <f>ฉบับนักเรียน!C11</f>
        <v>42986</v>
      </c>
      <c r="E11" s="52" t="str">
        <f>ฉบับนักเรียน!D11</f>
        <v>นายอนุวัฒน์  ลีลาวงศ์วรัณ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6/10</v>
      </c>
      <c r="D12" s="49">
        <f>ฉบับนักเรียน!C12</f>
        <v>43022</v>
      </c>
      <c r="E12" s="52" t="str">
        <f>ฉบับนักเรียน!D12</f>
        <v>นายศิริโชติ  เพิ่มเจริญ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6/10</v>
      </c>
      <c r="D13" s="49">
        <f>ฉบับนักเรียน!C13</f>
        <v>43050</v>
      </c>
      <c r="E13" s="52" t="str">
        <f>ฉบับนักเรียน!D13</f>
        <v>นายก้องภพ  อ่อนเฉวียง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6/10</v>
      </c>
      <c r="D14" s="49">
        <f>ฉบับนักเรียน!C14</f>
        <v>43058</v>
      </c>
      <c r="E14" s="52" t="str">
        <f>ฉบับนักเรียน!D14</f>
        <v>นายธนกฤต  ธนสารนุชิต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6/10</v>
      </c>
      <c r="D15" s="49">
        <f>ฉบับนักเรียน!C15</f>
        <v>43090</v>
      </c>
      <c r="E15" s="52" t="str">
        <f>ฉบับนักเรียน!D15</f>
        <v>นายกฤษฎา  หิรัญรักษ์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6/10</v>
      </c>
      <c r="D16" s="49">
        <f>ฉบับนักเรียน!C16</f>
        <v>43093</v>
      </c>
      <c r="E16" s="52" t="str">
        <f>ฉบับนักเรียน!D16</f>
        <v>นายณัฐกร  นุ่มน้อย</v>
      </c>
      <c r="F16" s="20" t="str">
        <f>ฉบับนักเรียน!E16</f>
        <v>ชาย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6/10</v>
      </c>
      <c r="D17" s="49">
        <f>ฉบับนักเรียน!C17</f>
        <v>43094</v>
      </c>
      <c r="E17" s="52" t="str">
        <f>ฉบับนักเรียน!D17</f>
        <v>นายธนกฤต  คงทรัพย์</v>
      </c>
      <c r="F17" s="20" t="str">
        <f>ฉบับนักเรียน!E17</f>
        <v>ชาย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6/10</v>
      </c>
      <c r="D18" s="49">
        <f>ฉบับนักเรียน!C18</f>
        <v>43172</v>
      </c>
      <c r="E18" s="52" t="str">
        <f>ฉบับนักเรียน!D18</f>
        <v>นายณัฐพล  ใสเคลือบุญ</v>
      </c>
      <c r="F18" s="20" t="str">
        <f>ฉบับนักเรียน!E18</f>
        <v>ชาย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6/10</v>
      </c>
      <c r="D19" s="49">
        <f>ฉบับนักเรียน!C19</f>
        <v>43175</v>
      </c>
      <c r="E19" s="52" t="str">
        <f>ฉบับนักเรียน!D19</f>
        <v>นายปิติพงศ์  กงพาน</v>
      </c>
      <c r="F19" s="20" t="str">
        <f>ฉบับนักเรียน!E19</f>
        <v>ชาย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6/10</v>
      </c>
      <c r="D20" s="49">
        <f>ฉบับนักเรียน!C20</f>
        <v>43359</v>
      </c>
      <c r="E20" s="52" t="str">
        <f>ฉบับนักเรียน!D20</f>
        <v>นายเทพทัต  ช่อผูก</v>
      </c>
      <c r="F20" s="20" t="str">
        <f>ฉบับนักเรียน!E20</f>
        <v>ชาย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6/10</v>
      </c>
      <c r="D21" s="49">
        <f>ฉบับนักเรียน!C21</f>
        <v>45100</v>
      </c>
      <c r="E21" s="52" t="str">
        <f>ฉบับนักเรียน!D21</f>
        <v>นายวีรภาค  คงคาวงศ์</v>
      </c>
      <c r="F21" s="20" t="str">
        <f>ฉบับนักเรียน!E21</f>
        <v>ชาย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6/10</v>
      </c>
      <c r="D22" s="49">
        <f>ฉบับนักเรียน!C22</f>
        <v>42953</v>
      </c>
      <c r="E22" s="52" t="str">
        <f>ฉบับนักเรียน!D22</f>
        <v>นางสาวธนภร  อ่อนลมูล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6/10</v>
      </c>
      <c r="D23" s="49">
        <f>ฉบับนักเรียน!C23</f>
        <v>42956</v>
      </c>
      <c r="E23" s="52" t="str">
        <f>ฉบับนักเรียน!D23</f>
        <v>นางสาวธัญวรัตม์  อิ่มกลับ</v>
      </c>
      <c r="F23" s="20" t="str">
        <f>ฉบับนักเรียน!E23</f>
        <v>หญิง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6/10</v>
      </c>
      <c r="D24" s="49">
        <f>ฉบับนักเรียน!C24</f>
        <v>42960</v>
      </c>
      <c r="E24" s="52" t="str">
        <f>ฉบับนักเรียน!D24</f>
        <v>นางสาวศุภจี  นรสาร</v>
      </c>
      <c r="F24" s="20" t="str">
        <f>ฉบับนักเรียน!E24</f>
        <v>หญิง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6/10</v>
      </c>
      <c r="D25" s="49">
        <f>ฉบับนักเรียน!C25</f>
        <v>42989</v>
      </c>
      <c r="E25" s="52" t="str">
        <f>ฉบับนักเรียน!D25</f>
        <v>นางสาวจุฑามาศ  เพชรวงศ์</v>
      </c>
      <c r="F25" s="20" t="str">
        <f>ฉบับนักเรียน!E25</f>
        <v>หญิง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6/10</v>
      </c>
      <c r="D26" s="49">
        <f>ฉบับนักเรียน!C26</f>
        <v>42995</v>
      </c>
      <c r="E26" s="52" t="str">
        <f>ฉบับนักเรียน!D26</f>
        <v>นางสาวปรายฟ้า  เริ่มยินดี</v>
      </c>
      <c r="F26" s="20" t="str">
        <f>ฉบับนักเรียน!E26</f>
        <v>หญิง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6/10</v>
      </c>
      <c r="D27" s="49">
        <f>ฉบับนักเรียน!C27</f>
        <v>43001</v>
      </c>
      <c r="E27" s="52" t="str">
        <f>ฉบับนักเรียน!D27</f>
        <v>นางสาววลิศา  เจริญศักดิ์</v>
      </c>
      <c r="F27" s="20" t="str">
        <f>ฉบับนักเรียน!E27</f>
        <v>หญิง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6/10</v>
      </c>
      <c r="D28" s="49">
        <f>ฉบับนักเรียน!C28</f>
        <v>43028</v>
      </c>
      <c r="E28" s="52" t="str">
        <f>ฉบับนักเรียน!D28</f>
        <v>นางสาวกุลนิภา  รัตนสุวรรณ์</v>
      </c>
      <c r="F28" s="20" t="str">
        <f>ฉบับนักเรียน!E28</f>
        <v>หญิง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6/10</v>
      </c>
      <c r="D29" s="49">
        <f>ฉบับนักเรียน!C29</f>
        <v>43048</v>
      </c>
      <c r="E29" s="52" t="str">
        <f>ฉบับนักเรียน!D29</f>
        <v>นางสาวอารยา  ปักษา</v>
      </c>
      <c r="F29" s="20" t="str">
        <f>ฉบับนักเรียน!E29</f>
        <v>หญิง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6/10</v>
      </c>
      <c r="D30" s="49">
        <f>ฉบับนักเรียน!C30</f>
        <v>43121</v>
      </c>
      <c r="E30" s="52" t="str">
        <f>ฉบับนักเรียน!D30</f>
        <v>นางสาวพิมพ์พิกา  พรมสวัสดิ์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6/10</v>
      </c>
      <c r="D31" s="49">
        <f>ฉบับนักเรียน!C31</f>
        <v>43125</v>
      </c>
      <c r="E31" s="52" t="str">
        <f>ฉบับนักเรียน!D31</f>
        <v>นางสาวศลิษา  ปัจจัย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6/10</v>
      </c>
      <c r="D32" s="49">
        <f>ฉบับนักเรียน!C32</f>
        <v>43152</v>
      </c>
      <c r="E32" s="52" t="str">
        <f>ฉบับนักเรียน!D32</f>
        <v>นางสาวณภัทร  ทิพย์รักษา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6/10</v>
      </c>
      <c r="D33" s="49">
        <f>ฉบับนักเรียน!C33</f>
        <v>43154</v>
      </c>
      <c r="E33" s="52" t="str">
        <f>ฉบับนักเรียน!D33</f>
        <v>นางสาวณัฐณิชา  ปิ่นแก้ว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6/10</v>
      </c>
      <c r="D34" s="49">
        <f>ฉบับนักเรียน!C34</f>
        <v>43162</v>
      </c>
      <c r="E34" s="52" t="str">
        <f>ฉบับนักเรียน!D34</f>
        <v>นางสาวลภัส  แสงอรุณ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6/10</v>
      </c>
      <c r="D35" s="49">
        <f>ฉบับนักเรียน!C35</f>
        <v>43200</v>
      </c>
      <c r="E35" s="52" t="str">
        <f>ฉบับนักเรียน!D35</f>
        <v>นางสาวพัชร์ณัชชา  นิยมพานิชย์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6/10</v>
      </c>
      <c r="D36" s="49">
        <f>ฉบับนักเรียน!C36</f>
        <v>43208</v>
      </c>
      <c r="E36" s="52" t="str">
        <f>ฉบับนักเรียน!D36</f>
        <v>นางสาวอธิชา  ใจเอื้อ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6/10</v>
      </c>
      <c r="D37" s="49">
        <f>ฉบับนักเรียน!C37</f>
        <v>43221</v>
      </c>
      <c r="E37" s="52" t="str">
        <f>ฉบับนักเรียน!D37</f>
        <v>นางสาวจิดาภา  รุ่งเรืองบุญศิริ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6/10</v>
      </c>
      <c r="D38" s="49">
        <f>ฉบับนักเรียน!C38</f>
        <v>43226</v>
      </c>
      <c r="E38" s="52" t="str">
        <f>ฉบับนักเรียน!D38</f>
        <v>นางสาวญาณิศา  โพธิ์ศรี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6/10</v>
      </c>
      <c r="D39" s="49">
        <f>ฉบับนักเรียน!C39</f>
        <v>43236</v>
      </c>
      <c r="E39" s="52" t="str">
        <f>ฉบับนักเรียน!D39</f>
        <v>นางสาวภัทราภรณ์  สุวรรณจักร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 t="str">
        <f>ฉบับครู!B40</f>
        <v>6/10</v>
      </c>
      <c r="D40" s="49">
        <f>ฉบับนักเรียน!C40</f>
        <v>43243</v>
      </c>
      <c r="E40" s="52" t="str">
        <f>ฉบับนักเรียน!D40</f>
        <v>นางสาวสุวารี  เทียนไชย</v>
      </c>
      <c r="F40" s="20" t="str">
        <f>ฉบับนักเรียน!E40</f>
        <v>หญิง</v>
      </c>
      <c r="G40" s="18">
        <f>ฉบับครู!AF40</f>
        <v>0</v>
      </c>
      <c r="H40" s="26" t="str">
        <f t="shared" si="0"/>
        <v>ปกติ</v>
      </c>
      <c r="I40" s="18">
        <f>ฉบับครู!AI40</f>
        <v>0</v>
      </c>
      <c r="J40" s="26" t="str">
        <f t="shared" si="1"/>
        <v>ปกติ</v>
      </c>
      <c r="K40" s="18">
        <f>ฉบับครู!AM40</f>
        <v>0</v>
      </c>
      <c r="L40" s="26" t="str">
        <f t="shared" si="2"/>
        <v>ปกติ</v>
      </c>
      <c r="M40" s="18">
        <f>ฉบับครู!AQ40</f>
        <v>0</v>
      </c>
      <c r="N40" s="26" t="str">
        <f t="shared" si="3"/>
        <v>ปกติ</v>
      </c>
      <c r="O40" s="18">
        <f>ฉบับครู!AS40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 t="str">
        <f>ฉบับครู!B41</f>
        <v>6/10</v>
      </c>
      <c r="D41" s="49">
        <f>ฉบับนักเรียน!C41</f>
        <v>45101</v>
      </c>
      <c r="E41" s="52" t="str">
        <f>ฉบับนักเรียน!D41</f>
        <v>นางสาวธรารัสมิ์  เพชรคง</v>
      </c>
      <c r="F41" s="20" t="str">
        <f>ฉบับนักเรียน!E41</f>
        <v>หญิง</v>
      </c>
      <c r="G41" s="18">
        <f>ฉบับครู!AF41</f>
        <v>0</v>
      </c>
      <c r="H41" s="26" t="str">
        <f t="shared" si="0"/>
        <v>ปกติ</v>
      </c>
      <c r="I41" s="18">
        <f>ฉบับครู!AI41</f>
        <v>0</v>
      </c>
      <c r="J41" s="26" t="str">
        <f t="shared" si="1"/>
        <v>ปกติ</v>
      </c>
      <c r="K41" s="18">
        <f>ฉบับครู!AM41</f>
        <v>0</v>
      </c>
      <c r="L41" s="26" t="str">
        <f t="shared" si="2"/>
        <v>ปกติ</v>
      </c>
      <c r="M41" s="18">
        <f>ฉบับครู!AQ41</f>
        <v>0</v>
      </c>
      <c r="N41" s="26" t="str">
        <f t="shared" si="3"/>
        <v>ปกติ</v>
      </c>
      <c r="O41" s="18">
        <f>ฉบับครู!AS41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 t="str">
        <f>ฉบับครู!B42</f>
        <v>6/10</v>
      </c>
      <c r="D42" s="49">
        <f>ฉบับนักเรียน!C42</f>
        <v>45102</v>
      </c>
      <c r="E42" s="52" t="str">
        <f>ฉบับนักเรียน!D42</f>
        <v>นางสาวอิสรีย์  มะลิพันธ์</v>
      </c>
      <c r="F42" s="20" t="str">
        <f>ฉบับนักเรียน!E42</f>
        <v>หญิง</v>
      </c>
      <c r="G42" s="18">
        <f>ฉบับครู!AF42</f>
        <v>0</v>
      </c>
      <c r="H42" s="26" t="str">
        <f t="shared" si="0"/>
        <v>ปกติ</v>
      </c>
      <c r="I42" s="18">
        <f>ฉบับครู!AI42</f>
        <v>0</v>
      </c>
      <c r="J42" s="26" t="str">
        <f t="shared" si="1"/>
        <v>ปกติ</v>
      </c>
      <c r="K42" s="18">
        <f>ฉบับครู!AM42</f>
        <v>0</v>
      </c>
      <c r="L42" s="26" t="str">
        <f t="shared" si="2"/>
        <v>ปกติ</v>
      </c>
      <c r="M42" s="18">
        <f>ฉบับครู!AQ42</f>
        <v>0</v>
      </c>
      <c r="N42" s="26" t="str">
        <f t="shared" si="3"/>
        <v>ปกติ</v>
      </c>
      <c r="O42" s="18">
        <f>ฉบับครู!AS42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 t="str">
        <f>ฉบับครู!B43</f>
        <v>6/10</v>
      </c>
      <c r="D43" s="49">
        <f>ฉบับนักเรียน!C43</f>
        <v>45103</v>
      </c>
      <c r="E43" s="52" t="str">
        <f>ฉบับนักเรียน!D43</f>
        <v>นางสาวกนกกาญจน์  กรีนสูงเนิน</v>
      </c>
      <c r="F43" s="20" t="str">
        <f>ฉบับนักเรียน!E43</f>
        <v>หญิง</v>
      </c>
      <c r="G43" s="18">
        <f>ฉบับครู!AF43</f>
        <v>0</v>
      </c>
      <c r="H43" s="26" t="str">
        <f t="shared" ref="H43" si="8">IF(G43&lt;4,"ปกติ",IF(G43&lt;5,"เสี่ยง","มีปัญหา"))</f>
        <v>ปกติ</v>
      </c>
      <c r="I43" s="18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IF(R43&lt;14,"ปกติ",IF(R43&lt;17,"เสี่ยง","มีปัญหา"))</f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/>
      <c r="N57" s="88" t="str">
        <f>equal1!N57</f>
        <v>นางสาวณัฐิณี ประวัง</v>
      </c>
      <c r="O57" s="89"/>
      <c r="P57" s="89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S42" sqref="C42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1" t="s">
        <v>0</v>
      </c>
      <c r="C2" s="92"/>
      <c r="D2" s="92"/>
      <c r="E2" s="92"/>
      <c r="F2" s="93"/>
      <c r="G2" s="100" t="s">
        <v>83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6/10</v>
      </c>
      <c r="D5" s="49">
        <f>ฉบับนักเรียน!C5</f>
        <v>42824</v>
      </c>
      <c r="E5" s="52" t="str">
        <f>ฉบับนักเรียน!D5</f>
        <v>นายธนวรรธน์  เพชรรัตน์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6/10</v>
      </c>
      <c r="D6" s="49">
        <f>ฉบับนักเรียน!C6</f>
        <v>42975</v>
      </c>
      <c r="E6" s="52" t="str">
        <f>ฉบับนักเรียน!D6</f>
        <v>นายณัฐวุฒิ  พิพันธ์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6/10</v>
      </c>
      <c r="D7" s="49">
        <f>ฉบับนักเรียน!C7</f>
        <v>42976</v>
      </c>
      <c r="E7" s="52" t="str">
        <f>ฉบับนักเรียน!D7</f>
        <v>นายติยดนัย  บรรเทา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6/10</v>
      </c>
      <c r="D8" s="49">
        <f>ฉบับนักเรียน!C8</f>
        <v>42977</v>
      </c>
      <c r="E8" s="52" t="str">
        <f>ฉบับนักเรียน!D8</f>
        <v>นายธราธิป  จิตจำนงค์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6/10</v>
      </c>
      <c r="D9" s="49">
        <f>ฉบับนักเรียน!C9</f>
        <v>42978</v>
      </c>
      <c r="E9" s="52" t="str">
        <f>ฉบับนักเรียน!D9</f>
        <v>นายธีรพงศ์  สมน้อย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6/10</v>
      </c>
      <c r="D10" s="49">
        <f>ฉบับนักเรียน!C10</f>
        <v>42981</v>
      </c>
      <c r="E10" s="52" t="str">
        <f>ฉบับนักเรียน!D10</f>
        <v>นายมงคลคณิน  อาสาเสนา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6/10</v>
      </c>
      <c r="D11" s="49">
        <f>ฉบับนักเรียน!C11</f>
        <v>42986</v>
      </c>
      <c r="E11" s="52" t="str">
        <f>ฉบับนักเรียน!D11</f>
        <v>นายอนุวัฒน์  ลีลาวงศ์วรัณ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6/10</v>
      </c>
      <c r="D12" s="49">
        <f>ฉบับนักเรียน!C12</f>
        <v>43022</v>
      </c>
      <c r="E12" s="52" t="str">
        <f>ฉบับนักเรียน!D12</f>
        <v>นายศิริโชติ  เพิ่มเจริญ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6/10</v>
      </c>
      <c r="D13" s="49">
        <f>ฉบับนักเรียน!C13</f>
        <v>43050</v>
      </c>
      <c r="E13" s="52" t="str">
        <f>ฉบับนักเรียน!D13</f>
        <v>นายก้องภพ  อ่อนเฉวียง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6/10</v>
      </c>
      <c r="D14" s="49">
        <f>ฉบับนักเรียน!C14</f>
        <v>43058</v>
      </c>
      <c r="E14" s="52" t="str">
        <f>ฉบับนักเรียน!D14</f>
        <v>นายธนกฤต  ธนสารนุชิต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6/10</v>
      </c>
      <c r="D15" s="49">
        <f>ฉบับนักเรียน!C15</f>
        <v>43090</v>
      </c>
      <c r="E15" s="52" t="str">
        <f>ฉบับนักเรียน!D15</f>
        <v>นายกฤษฎา  หิรัญรักษ์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6/10</v>
      </c>
      <c r="D16" s="49">
        <f>ฉบับนักเรียน!C16</f>
        <v>43093</v>
      </c>
      <c r="E16" s="52" t="str">
        <f>ฉบับนักเรียน!D16</f>
        <v>นายณัฐกร  นุ่มน้อย</v>
      </c>
      <c r="F16" s="20" t="str">
        <f>ฉบับนักเรียน!E16</f>
        <v>ชาย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6/10</v>
      </c>
      <c r="D17" s="49">
        <f>ฉบับนักเรียน!C17</f>
        <v>43094</v>
      </c>
      <c r="E17" s="52" t="str">
        <f>ฉบับนักเรียน!D17</f>
        <v>นายธนกฤต  คงทรัพย์</v>
      </c>
      <c r="F17" s="20" t="str">
        <f>ฉบับนักเรียน!E17</f>
        <v>ชาย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6/10</v>
      </c>
      <c r="D18" s="49">
        <f>ฉบับนักเรียน!C18</f>
        <v>43172</v>
      </c>
      <c r="E18" s="52" t="str">
        <f>ฉบับนักเรียน!D18</f>
        <v>นายณัฐพล  ใสเคลือบุญ</v>
      </c>
      <c r="F18" s="20" t="str">
        <f>ฉบับนักเรียน!E18</f>
        <v>ชาย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6/10</v>
      </c>
      <c r="D19" s="49">
        <f>ฉบับนักเรียน!C19</f>
        <v>43175</v>
      </c>
      <c r="E19" s="52" t="str">
        <f>ฉบับนักเรียน!D19</f>
        <v>นายปิติพงศ์  กงพาน</v>
      </c>
      <c r="F19" s="20" t="str">
        <f>ฉบับนักเรียน!E19</f>
        <v>ชาย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6/10</v>
      </c>
      <c r="D20" s="49">
        <f>ฉบับนักเรียน!C20</f>
        <v>43359</v>
      </c>
      <c r="E20" s="52" t="str">
        <f>ฉบับนักเรียน!D20</f>
        <v>นายเทพทัต  ช่อผูก</v>
      </c>
      <c r="F20" s="20" t="str">
        <f>ฉบับนักเรียน!E20</f>
        <v>ชาย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6/10</v>
      </c>
      <c r="D21" s="49">
        <f>ฉบับนักเรียน!C21</f>
        <v>45100</v>
      </c>
      <c r="E21" s="52" t="str">
        <f>ฉบับนักเรียน!D21</f>
        <v>นายวีรภาค  คงคาวงศ์</v>
      </c>
      <c r="F21" s="20" t="str">
        <f>ฉบับนักเรียน!E21</f>
        <v>ชาย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6/10</v>
      </c>
      <c r="D22" s="49">
        <f>ฉบับนักเรียน!C22</f>
        <v>42953</v>
      </c>
      <c r="E22" s="52" t="str">
        <f>ฉบับนักเรียน!D22</f>
        <v>นางสาวธนภร  อ่อนลมูล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6/10</v>
      </c>
      <c r="D23" s="49">
        <f>ฉบับนักเรียน!C23</f>
        <v>42956</v>
      </c>
      <c r="E23" s="52" t="str">
        <f>ฉบับนักเรียน!D23</f>
        <v>นางสาวธัญวรัตม์  อิ่มกลับ</v>
      </c>
      <c r="F23" s="20" t="str">
        <f>ฉบับนักเรียน!E23</f>
        <v>หญิง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6/10</v>
      </c>
      <c r="D24" s="49">
        <f>ฉบับนักเรียน!C24</f>
        <v>42960</v>
      </c>
      <c r="E24" s="52" t="str">
        <f>ฉบับนักเรียน!D24</f>
        <v>นางสาวศุภจี  นรสาร</v>
      </c>
      <c r="F24" s="20" t="str">
        <f>ฉบับนักเรียน!E24</f>
        <v>หญิง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6/10</v>
      </c>
      <c r="D25" s="49">
        <f>ฉบับนักเรียน!C25</f>
        <v>42989</v>
      </c>
      <c r="E25" s="52" t="str">
        <f>ฉบับนักเรียน!D25</f>
        <v>นางสาวจุฑามาศ  เพชรวงศ์</v>
      </c>
      <c r="F25" s="20" t="str">
        <f>ฉบับนักเรียน!E25</f>
        <v>หญิง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6/10</v>
      </c>
      <c r="D26" s="49">
        <f>ฉบับนักเรียน!C26</f>
        <v>42995</v>
      </c>
      <c r="E26" s="52" t="str">
        <f>ฉบับนักเรียน!D26</f>
        <v>นางสาวปรายฟ้า  เริ่มยินดี</v>
      </c>
      <c r="F26" s="20" t="str">
        <f>ฉบับนักเรียน!E26</f>
        <v>หญิง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6/10</v>
      </c>
      <c r="D27" s="49">
        <f>ฉบับนักเรียน!C27</f>
        <v>43001</v>
      </c>
      <c r="E27" s="52" t="str">
        <f>ฉบับนักเรียน!D27</f>
        <v>นางสาววลิศา  เจริญศักดิ์</v>
      </c>
      <c r="F27" s="20" t="str">
        <f>ฉบับนักเรียน!E27</f>
        <v>หญิง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6/10</v>
      </c>
      <c r="D28" s="49">
        <f>ฉบับนักเรียน!C28</f>
        <v>43028</v>
      </c>
      <c r="E28" s="52" t="str">
        <f>ฉบับนักเรียน!D28</f>
        <v>นางสาวกุลนิภา  รัตนสุวรรณ์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6/10</v>
      </c>
      <c r="D29" s="49">
        <f>ฉบับนักเรียน!C29</f>
        <v>43048</v>
      </c>
      <c r="E29" s="52" t="str">
        <f>ฉบับนักเรียน!D29</f>
        <v>นางสาวอารยา  ปักษา</v>
      </c>
      <c r="F29" s="20" t="str">
        <f>ฉบับนักเรียน!E29</f>
        <v>หญิง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6/10</v>
      </c>
      <c r="D30" s="49">
        <f>ฉบับนักเรียน!C30</f>
        <v>43121</v>
      </c>
      <c r="E30" s="52" t="str">
        <f>ฉบับนักเรียน!D30</f>
        <v>นางสาวพิมพ์พิกา  พรมสวัสดิ์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6/10</v>
      </c>
      <c r="D31" s="49">
        <f>ฉบับนักเรียน!C31</f>
        <v>43125</v>
      </c>
      <c r="E31" s="52" t="str">
        <f>ฉบับนักเรียน!D31</f>
        <v>นางสาวศลิษา  ปัจจัย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6/10</v>
      </c>
      <c r="D32" s="49">
        <f>ฉบับนักเรียน!C32</f>
        <v>43152</v>
      </c>
      <c r="E32" s="52" t="str">
        <f>ฉบับนักเรียน!D32</f>
        <v>นางสาวณภัทร  ทิพย์รักษา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6/10</v>
      </c>
      <c r="D33" s="49">
        <f>ฉบับนักเรียน!C33</f>
        <v>43154</v>
      </c>
      <c r="E33" s="52" t="str">
        <f>ฉบับนักเรียน!D33</f>
        <v>นางสาวณัฐณิชา  ปิ่นแก้ว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6/10</v>
      </c>
      <c r="D34" s="49">
        <f>ฉบับนักเรียน!C34</f>
        <v>43162</v>
      </c>
      <c r="E34" s="52" t="str">
        <f>ฉบับนักเรียน!D34</f>
        <v>นางสาวลภัส  แสงอรุณ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6/10</v>
      </c>
      <c r="D35" s="49">
        <f>ฉบับนักเรียน!C35</f>
        <v>43200</v>
      </c>
      <c r="E35" s="52" t="str">
        <f>ฉบับนักเรียน!D35</f>
        <v>นางสาวพัชร์ณัชชา  นิยมพานิชย์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6/10</v>
      </c>
      <c r="D36" s="49">
        <f>ฉบับนักเรียน!C36</f>
        <v>43208</v>
      </c>
      <c r="E36" s="52" t="str">
        <f>ฉบับนักเรียน!D36</f>
        <v>นางสาวอธิชา  ใจเอื้อ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6/10</v>
      </c>
      <c r="D37" s="49">
        <f>ฉบับนักเรียน!C37</f>
        <v>43221</v>
      </c>
      <c r="E37" s="52" t="str">
        <f>ฉบับนักเรียน!D37</f>
        <v>นางสาวจิดาภา  รุ่งเรืองบุญศิริ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6/10</v>
      </c>
      <c r="D38" s="49">
        <f>ฉบับนักเรียน!C38</f>
        <v>43226</v>
      </c>
      <c r="E38" s="52" t="str">
        <f>ฉบับนักเรียน!D38</f>
        <v>นางสาวญาณิศา  โพธิ์ศรี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6/10</v>
      </c>
      <c r="D39" s="49">
        <f>ฉบับนักเรียน!C39</f>
        <v>43236</v>
      </c>
      <c r="E39" s="52" t="str">
        <f>ฉบับนักเรียน!D39</f>
        <v>นางสาวภัทราภรณ์  สุวรรณจักร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6/10</v>
      </c>
      <c r="D40" s="49">
        <f>ฉบับนักเรียน!C40</f>
        <v>43243</v>
      </c>
      <c r="E40" s="52" t="str">
        <f>ฉบับนักเรียน!D40</f>
        <v>นางสาวสุวารี  เทียนไชย</v>
      </c>
      <c r="F40" s="20" t="str">
        <f>ฉบับนักเรียน!E40</f>
        <v>หญิง</v>
      </c>
      <c r="G40" s="18">
        <f>ฉบับผู้ปกครอง!AF40</f>
        <v>0</v>
      </c>
      <c r="H40" s="26" t="str">
        <f t="shared" si="0"/>
        <v>ปกติ</v>
      </c>
      <c r="I40" s="18">
        <f>ฉบับผู้ปกครอง!AI40</f>
        <v>0</v>
      </c>
      <c r="J40" s="26" t="str">
        <f t="shared" si="1"/>
        <v>ปกติ</v>
      </c>
      <c r="K40" s="18">
        <f>ฉบับผู้ปกครอง!AM40</f>
        <v>0</v>
      </c>
      <c r="L40" s="26" t="str">
        <f t="shared" si="2"/>
        <v>ปกติ</v>
      </c>
      <c r="M40" s="18">
        <f>ฉบับผู้ปกครอง!AQ40</f>
        <v>0</v>
      </c>
      <c r="N40" s="26" t="str">
        <f t="shared" si="3"/>
        <v>ปกติ</v>
      </c>
      <c r="O40" s="18">
        <f>ฉบับผู้ปกครอง!AS40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 t="str">
        <f>ฉบับครู!B41</f>
        <v>6/10</v>
      </c>
      <c r="D41" s="49">
        <f>ฉบับนักเรียน!C41</f>
        <v>45101</v>
      </c>
      <c r="E41" s="52" t="str">
        <f>ฉบับนักเรียน!D41</f>
        <v>นางสาวธรารัสมิ์  เพชรคง</v>
      </c>
      <c r="F41" s="20" t="str">
        <f>ฉบับนักเรียน!E41</f>
        <v>หญิง</v>
      </c>
      <c r="G41" s="18">
        <f>ฉบับผู้ปกครอง!AF41</f>
        <v>0</v>
      </c>
      <c r="H41" s="26" t="str">
        <f t="shared" si="0"/>
        <v>ปกติ</v>
      </c>
      <c r="I41" s="18">
        <f>ฉบับผู้ปกครอง!AI41</f>
        <v>0</v>
      </c>
      <c r="J41" s="26" t="str">
        <f t="shared" si="1"/>
        <v>ปกติ</v>
      </c>
      <c r="K41" s="18">
        <f>ฉบับผู้ปกครอง!AM41</f>
        <v>0</v>
      </c>
      <c r="L41" s="26" t="str">
        <f t="shared" si="2"/>
        <v>ปกติ</v>
      </c>
      <c r="M41" s="18">
        <f>ฉบับผู้ปกครอง!AQ41</f>
        <v>0</v>
      </c>
      <c r="N41" s="26" t="str">
        <f t="shared" si="3"/>
        <v>ปกติ</v>
      </c>
      <c r="O41" s="18">
        <f>ฉบับผู้ปกครอง!AS41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 t="str">
        <f>ฉบับครู!B42</f>
        <v>6/10</v>
      </c>
      <c r="D42" s="49">
        <f>ฉบับนักเรียน!C42</f>
        <v>45102</v>
      </c>
      <c r="E42" s="52" t="str">
        <f>ฉบับนักเรียน!D42</f>
        <v>นางสาวอิสรีย์  มะลิพันธ์</v>
      </c>
      <c r="F42" s="20" t="str">
        <f>ฉบับนักเรียน!E42</f>
        <v>หญิง</v>
      </c>
      <c r="G42" s="18">
        <f>ฉบับผู้ปกครอง!AF42</f>
        <v>0</v>
      </c>
      <c r="H42" s="26" t="str">
        <f t="shared" si="0"/>
        <v>ปกติ</v>
      </c>
      <c r="I42" s="18">
        <f>ฉบับผู้ปกครอง!AI42</f>
        <v>0</v>
      </c>
      <c r="J42" s="26" t="str">
        <f t="shared" si="1"/>
        <v>ปกติ</v>
      </c>
      <c r="K42" s="18">
        <f>ฉบับผู้ปกครอง!AM42</f>
        <v>0</v>
      </c>
      <c r="L42" s="26" t="str">
        <f t="shared" si="2"/>
        <v>ปกติ</v>
      </c>
      <c r="M42" s="18">
        <f>ฉบับผู้ปกครอง!AQ42</f>
        <v>0</v>
      </c>
      <c r="N42" s="26" t="str">
        <f t="shared" si="3"/>
        <v>ปกติ</v>
      </c>
      <c r="O42" s="18">
        <f>ฉบับผู้ปกครอง!AS42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 t="str">
        <f>ฉบับครู!B43</f>
        <v>6/10</v>
      </c>
      <c r="D43" s="49">
        <f>ฉบับนักเรียน!C43</f>
        <v>45103</v>
      </c>
      <c r="E43" s="52" t="str">
        <f>ฉบับนักเรียน!D43</f>
        <v>นางสาวกนกกาญจน์  กรีนสูงเนิน</v>
      </c>
      <c r="F43" s="20" t="str">
        <f>ฉบับนักเรียน!E43</f>
        <v>หญิง</v>
      </c>
      <c r="G43" s="18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/>
      <c r="N57" s="88" t="str">
        <f>equal2!N57</f>
        <v>นางสาวณัฐิณี ประวัง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91" t="s">
        <v>0</v>
      </c>
      <c r="C2" s="92"/>
      <c r="D2" s="92"/>
      <c r="E2" s="92"/>
      <c r="F2" s="93"/>
      <c r="G2" s="55"/>
      <c r="H2" s="101" t="s">
        <v>84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6/10</v>
      </c>
      <c r="D5" s="49">
        <f>ฉบับนักเรียน!C5</f>
        <v>42824</v>
      </c>
      <c r="E5" s="52" t="str">
        <f>ฉบับนักเรียน!D5</f>
        <v>นายธนวรรธน์  เพชรรัตน์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4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6/10</v>
      </c>
      <c r="D6" s="49">
        <f>ฉบับนักเรียน!C6</f>
        <v>42975</v>
      </c>
      <c r="E6" s="52" t="str">
        <f>ฉบับนักเรียน!D6</f>
        <v>นายณัฐวุฒิ  พิพันธ์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6/10</v>
      </c>
      <c r="D7" s="49">
        <f>ฉบับนักเรียน!C7</f>
        <v>42976</v>
      </c>
      <c r="E7" s="52" t="str">
        <f>ฉบับนักเรียน!D7</f>
        <v>นายติยดนัย  บรรเทา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6/10</v>
      </c>
      <c r="D8" s="49">
        <f>ฉบับนักเรียน!C8</f>
        <v>42977</v>
      </c>
      <c r="E8" s="52" t="str">
        <f>ฉบับนักเรียน!D8</f>
        <v>นายธราธิป  จิตจำนงค์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6/10</v>
      </c>
      <c r="D9" s="49">
        <f>ฉบับนักเรียน!C9</f>
        <v>42978</v>
      </c>
      <c r="E9" s="52" t="str">
        <f>ฉบับนักเรียน!D9</f>
        <v>นายธีรพงศ์  สมน้อย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6/10</v>
      </c>
      <c r="D10" s="49">
        <f>ฉบับนักเรียน!C10</f>
        <v>42981</v>
      </c>
      <c r="E10" s="52" t="str">
        <f>ฉบับนักเรียน!D10</f>
        <v>นายมงคลคณิน  อาสาเสนา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6/10</v>
      </c>
      <c r="D11" s="49">
        <f>ฉบับนักเรียน!C11</f>
        <v>42986</v>
      </c>
      <c r="E11" s="52" t="str">
        <f>ฉบับนักเรียน!D11</f>
        <v>นายอนุวัฒน์  ลีลาวงศ์วรัณ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6/10</v>
      </c>
      <c r="D12" s="49">
        <f>ฉบับนักเรียน!C12</f>
        <v>43022</v>
      </c>
      <c r="E12" s="52" t="str">
        <f>ฉบับนักเรียน!D12</f>
        <v>นายศิริโชติ  เพิ่มเจริญ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6/10</v>
      </c>
      <c r="D13" s="49">
        <f>ฉบับนักเรียน!C13</f>
        <v>43050</v>
      </c>
      <c r="E13" s="52" t="str">
        <f>ฉบับนักเรียน!D13</f>
        <v>นายก้องภพ  อ่อนเฉวียง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6/10</v>
      </c>
      <c r="D14" s="49">
        <f>ฉบับนักเรียน!C14</f>
        <v>43058</v>
      </c>
      <c r="E14" s="52" t="str">
        <f>ฉบับนักเรียน!D14</f>
        <v>นายธนกฤต  ธนสารนุชิต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6/10</v>
      </c>
      <c r="D15" s="49">
        <f>ฉบับนักเรียน!C15</f>
        <v>43090</v>
      </c>
      <c r="E15" s="52" t="str">
        <f>ฉบับนักเรียน!D15</f>
        <v>นายกฤษฎา  หิรัญรักษ์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6/10</v>
      </c>
      <c r="D16" s="49">
        <f>ฉบับนักเรียน!C16</f>
        <v>43093</v>
      </c>
      <c r="E16" s="52" t="str">
        <f>ฉบับนักเรียน!D16</f>
        <v>นายณัฐกร  นุ่มน้อย</v>
      </c>
      <c r="F16" s="26" t="str">
        <f>ฉบับนักเรียน!E16</f>
        <v>ชาย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6/10</v>
      </c>
      <c r="D17" s="49">
        <f>ฉบับนักเรียน!C17</f>
        <v>43094</v>
      </c>
      <c r="E17" s="52" t="str">
        <f>ฉบับนักเรียน!D17</f>
        <v>นายธนกฤต  คงทรัพย์</v>
      </c>
      <c r="F17" s="26" t="str">
        <f>ฉบับนักเรียน!E17</f>
        <v>ชาย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6/10</v>
      </c>
      <c r="D18" s="49">
        <f>ฉบับนักเรียน!C18</f>
        <v>43172</v>
      </c>
      <c r="E18" s="52" t="str">
        <f>ฉบับนักเรียน!D18</f>
        <v>นายณัฐพล  ใสเคลือบุญ</v>
      </c>
      <c r="F18" s="26" t="str">
        <f>ฉบับนักเรียน!E18</f>
        <v>ชาย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6/10</v>
      </c>
      <c r="D19" s="49">
        <f>ฉบับนักเรียน!C19</f>
        <v>43175</v>
      </c>
      <c r="E19" s="52" t="str">
        <f>ฉบับนักเรียน!D19</f>
        <v>นายปิติพงศ์  กงพาน</v>
      </c>
      <c r="F19" s="26" t="str">
        <f>ฉบับนักเรียน!E19</f>
        <v>ชาย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6/10</v>
      </c>
      <c r="D20" s="49">
        <f>ฉบับนักเรียน!C20</f>
        <v>43359</v>
      </c>
      <c r="E20" s="52" t="str">
        <f>ฉบับนักเรียน!D20</f>
        <v>นายเทพทัต  ช่อผูก</v>
      </c>
      <c r="F20" s="26" t="str">
        <f>ฉบับนักเรียน!E20</f>
        <v>ชาย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6/10</v>
      </c>
      <c r="D21" s="49">
        <f>ฉบับนักเรียน!C21</f>
        <v>45100</v>
      </c>
      <c r="E21" s="52" t="str">
        <f>ฉบับนักเรียน!D21</f>
        <v>นายวีรภาค  คงคาวงศ์</v>
      </c>
      <c r="F21" s="26" t="str">
        <f>ฉบับนักเรียน!E21</f>
        <v>ชาย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6/10</v>
      </c>
      <c r="D22" s="49">
        <f>ฉบับนักเรียน!C22</f>
        <v>42953</v>
      </c>
      <c r="E22" s="52" t="str">
        <f>ฉบับนักเรียน!D22</f>
        <v>นางสาวธนภร  อ่อนลมูล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6/10</v>
      </c>
      <c r="D23" s="49">
        <f>ฉบับนักเรียน!C23</f>
        <v>42956</v>
      </c>
      <c r="E23" s="52" t="str">
        <f>ฉบับนักเรียน!D23</f>
        <v>นางสาวธัญวรัตม์  อิ่มกลับ</v>
      </c>
      <c r="F23" s="26" t="str">
        <f>ฉบับนักเรียน!E23</f>
        <v>หญิง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6/10</v>
      </c>
      <c r="D24" s="49">
        <f>ฉบับนักเรียน!C24</f>
        <v>42960</v>
      </c>
      <c r="E24" s="52" t="str">
        <f>ฉบับนักเรียน!D24</f>
        <v>นางสาวศุภจี  นรสาร</v>
      </c>
      <c r="F24" s="26" t="str">
        <f>ฉบับนักเรียน!E24</f>
        <v>หญิง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6/10</v>
      </c>
      <c r="D25" s="49">
        <f>ฉบับนักเรียน!C25</f>
        <v>42989</v>
      </c>
      <c r="E25" s="52" t="str">
        <f>ฉบับนักเรียน!D25</f>
        <v>นางสาวจุฑามาศ  เพชรวงศ์</v>
      </c>
      <c r="F25" s="26" t="str">
        <f>ฉบับนักเรียน!E25</f>
        <v>หญิง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6/10</v>
      </c>
      <c r="D26" s="49">
        <f>ฉบับนักเรียน!C26</f>
        <v>42995</v>
      </c>
      <c r="E26" s="52" t="str">
        <f>ฉบับนักเรียน!D26</f>
        <v>นางสาวปรายฟ้า  เริ่มยินดี</v>
      </c>
      <c r="F26" s="26" t="str">
        <f>ฉบับนักเรียน!E26</f>
        <v>หญิง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6/10</v>
      </c>
      <c r="D27" s="49">
        <f>ฉบับนักเรียน!C27</f>
        <v>43001</v>
      </c>
      <c r="E27" s="52" t="str">
        <f>ฉบับนักเรียน!D27</f>
        <v>นางสาววลิศา  เจริญศักดิ์</v>
      </c>
      <c r="F27" s="26" t="str">
        <f>ฉบับนักเรียน!E27</f>
        <v>หญิง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6/10</v>
      </c>
      <c r="D28" s="49">
        <f>ฉบับนักเรียน!C28</f>
        <v>43028</v>
      </c>
      <c r="E28" s="52" t="str">
        <f>ฉบับนักเรียน!D28</f>
        <v>นางสาวกุลนิภา  รัตนสุวรรณ์</v>
      </c>
      <c r="F28" s="26" t="str">
        <f>ฉบับนักเรียน!E28</f>
        <v>หญิง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6/10</v>
      </c>
      <c r="D29" s="49">
        <f>ฉบับนักเรียน!C29</f>
        <v>43048</v>
      </c>
      <c r="E29" s="52" t="str">
        <f>ฉบับนักเรียน!D29</f>
        <v>นางสาวอารยา  ปักษา</v>
      </c>
      <c r="F29" s="26" t="str">
        <f>ฉบับนักเรียน!E29</f>
        <v>หญิง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6/10</v>
      </c>
      <c r="D30" s="49">
        <f>ฉบับนักเรียน!C30</f>
        <v>43121</v>
      </c>
      <c r="E30" s="52" t="str">
        <f>ฉบับนักเรียน!D30</f>
        <v>นางสาวพิมพ์พิกา  พรมสวัสดิ์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6/10</v>
      </c>
      <c r="D31" s="49">
        <f>ฉบับนักเรียน!C31</f>
        <v>43125</v>
      </c>
      <c r="E31" s="52" t="str">
        <f>ฉบับนักเรียน!D31</f>
        <v>นางสาวศลิษา  ปัจจัย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6/10</v>
      </c>
      <c r="D32" s="49">
        <f>ฉบับนักเรียน!C32</f>
        <v>43152</v>
      </c>
      <c r="E32" s="52" t="str">
        <f>ฉบับนักเรียน!D32</f>
        <v>นางสาวณภัทร  ทิพย์รักษา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6/10</v>
      </c>
      <c r="D33" s="49">
        <f>ฉบับนักเรียน!C33</f>
        <v>43154</v>
      </c>
      <c r="E33" s="52" t="str">
        <f>ฉบับนักเรียน!D33</f>
        <v>นางสาวณัฐณิชา  ปิ่นแก้ว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6/10</v>
      </c>
      <c r="D34" s="49">
        <f>ฉบับนักเรียน!C34</f>
        <v>43162</v>
      </c>
      <c r="E34" s="52" t="str">
        <f>ฉบับนักเรียน!D34</f>
        <v>นางสาวลภัส  แสงอรุณ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6/10</v>
      </c>
      <c r="D35" s="49">
        <f>ฉบับนักเรียน!C35</f>
        <v>43200</v>
      </c>
      <c r="E35" s="52" t="str">
        <f>ฉบับนักเรียน!D35</f>
        <v>นางสาวพัชร์ณัชชา  นิยมพานิชย์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6/10</v>
      </c>
      <c r="D36" s="49">
        <f>ฉบับนักเรียน!C36</f>
        <v>43208</v>
      </c>
      <c r="E36" s="52" t="str">
        <f>ฉบับนักเรียน!D36</f>
        <v>นางสาวอธิชา  ใจเอื้อ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6/10</v>
      </c>
      <c r="D37" s="49">
        <f>ฉบับนักเรียน!C37</f>
        <v>43221</v>
      </c>
      <c r="E37" s="52" t="str">
        <f>ฉบับนักเรียน!D37</f>
        <v>นางสาวจิดาภา  รุ่งเรืองบุญศิริ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6/10</v>
      </c>
      <c r="D38" s="49">
        <f>ฉบับนักเรียน!C38</f>
        <v>43226</v>
      </c>
      <c r="E38" s="52" t="str">
        <f>ฉบับนักเรียน!D38</f>
        <v>นางสาวญาณิศา  โพธิ์ศรี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6/10</v>
      </c>
      <c r="D39" s="49">
        <f>ฉบับนักเรียน!C39</f>
        <v>43236</v>
      </c>
      <c r="E39" s="52" t="str">
        <f>ฉบับนักเรียน!D39</f>
        <v>นางสาวภัทราภรณ์  สุวรรณจักร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6/10</v>
      </c>
      <c r="D40" s="49">
        <f>ฉบับนักเรียน!C40</f>
        <v>43243</v>
      </c>
      <c r="E40" s="52" t="str">
        <f>ฉบับนักเรียน!D40</f>
        <v>นางสาวสุวารี  เทียนไชย</v>
      </c>
      <c r="F40" s="26" t="str">
        <f>ฉบับนักเรียน!E40</f>
        <v>หญิง</v>
      </c>
      <c r="G40" s="26">
        <f>ฉบับนักเรียน!AF40</f>
        <v>0</v>
      </c>
      <c r="H40" s="26" t="str">
        <f t="shared" si="0"/>
        <v>ปกติ</v>
      </c>
      <c r="I40" s="26">
        <f>ฉบับนักเรียน!AI40</f>
        <v>0</v>
      </c>
      <c r="J40" s="26" t="str">
        <f t="shared" si="1"/>
        <v>ปกติ</v>
      </c>
      <c r="K40" s="26">
        <f>ฉบับนักเรียน!AM40</f>
        <v>0</v>
      </c>
      <c r="L40" s="26" t="str">
        <f t="shared" si="2"/>
        <v>ปกติ</v>
      </c>
      <c r="M40" s="26">
        <f>ฉบับนักเรียน!AQ40</f>
        <v>0</v>
      </c>
      <c r="N40" s="26" t="str">
        <f t="shared" si="3"/>
        <v>ปกติ</v>
      </c>
      <c r="O40" s="26">
        <f>ฉบับนักเรียน!AS40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6/10</v>
      </c>
      <c r="D41" s="49">
        <f>ฉบับนักเรียน!C41</f>
        <v>45101</v>
      </c>
      <c r="E41" s="52" t="str">
        <f>ฉบับนักเรียน!D41</f>
        <v>นางสาวธรารัสมิ์  เพชรคง</v>
      </c>
      <c r="F41" s="26" t="str">
        <f>ฉบับนักเรียน!E41</f>
        <v>หญิง</v>
      </c>
      <c r="G41" s="26">
        <f>ฉบับนักเรียน!AF41</f>
        <v>0</v>
      </c>
      <c r="H41" s="26" t="str">
        <f t="shared" si="0"/>
        <v>ปกติ</v>
      </c>
      <c r="I41" s="26">
        <f>ฉบับนักเรียน!AI41</f>
        <v>0</v>
      </c>
      <c r="J41" s="26" t="str">
        <f t="shared" si="1"/>
        <v>ปกติ</v>
      </c>
      <c r="K41" s="26">
        <f>ฉบับนักเรียน!AM41</f>
        <v>0</v>
      </c>
      <c r="L41" s="26" t="str">
        <f t="shared" si="2"/>
        <v>ปกติ</v>
      </c>
      <c r="M41" s="26">
        <f>ฉบับนักเรียน!AQ41</f>
        <v>0</v>
      </c>
      <c r="N41" s="26" t="str">
        <f t="shared" si="3"/>
        <v>ปกติ</v>
      </c>
      <c r="O41" s="26">
        <f>ฉบับนักเรียน!AS41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6/10</v>
      </c>
      <c r="D42" s="49">
        <f>ฉบับนักเรียน!C42</f>
        <v>45102</v>
      </c>
      <c r="E42" s="52" t="str">
        <f>ฉบับนักเรียน!D42</f>
        <v>นางสาวอิสรีย์  มะลิพันธ์</v>
      </c>
      <c r="F42" s="26" t="str">
        <f>ฉบับนักเรียน!E42</f>
        <v>หญิง</v>
      </c>
      <c r="G42" s="26">
        <f>ฉบับนักเรียน!AF42</f>
        <v>0</v>
      </c>
      <c r="H42" s="26" t="str">
        <f t="shared" si="0"/>
        <v>ปกติ</v>
      </c>
      <c r="I42" s="26">
        <f>ฉบับนักเรียน!AI42</f>
        <v>0</v>
      </c>
      <c r="J42" s="26" t="str">
        <f t="shared" si="1"/>
        <v>ปกติ</v>
      </c>
      <c r="K42" s="26">
        <f>ฉบับนักเรียน!AM42</f>
        <v>0</v>
      </c>
      <c r="L42" s="26" t="str">
        <f t="shared" si="2"/>
        <v>ปกติ</v>
      </c>
      <c r="M42" s="26">
        <f>ฉบับนักเรียน!AQ42</f>
        <v>0</v>
      </c>
      <c r="N42" s="26" t="str">
        <f t="shared" si="3"/>
        <v>ปกติ</v>
      </c>
      <c r="O42" s="26">
        <f>ฉบับนักเรียน!AS42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6/10</v>
      </c>
      <c r="D43" s="49">
        <f>ฉบับนักเรียน!C43</f>
        <v>45103</v>
      </c>
      <c r="E43" s="52" t="str">
        <f>ฉบับนักเรียน!D43</f>
        <v>นางสาวกนกกาญจน์  กรีนสูงเนิน</v>
      </c>
      <c r="F43" s="26" t="str">
        <f>ฉบับนักเรียน!E43</f>
        <v>หญิง</v>
      </c>
      <c r="G43" s="26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26">
        <f>ฉบับนักเรียน!AM43</f>
        <v>0</v>
      </c>
      <c r="L43" s="26" t="str">
        <f t="shared" ref="L43" si="10">IF(K43&lt;5,"ปกติ",IF(K43&lt;7,"เสี่ยง","มีปัญหา"))</f>
        <v>ปกติ</v>
      </c>
      <c r="M43" s="26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IF(R43&lt;16,"ปกติ",IF(R43&lt;20,"เสี่ยง","มีปัญหา"))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/>
      <c r="N57" s="88" t="str">
        <f>equal3!N57</f>
        <v>นางสาวณัฐิณี ประวัง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1" t="s">
        <v>0</v>
      </c>
      <c r="C2" s="92"/>
      <c r="D2" s="92"/>
      <c r="E2" s="92"/>
      <c r="F2" s="93"/>
      <c r="G2" s="57"/>
      <c r="H2" s="101" t="s">
        <v>85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6/10</v>
      </c>
      <c r="D5" s="49">
        <f>ฉบับนักเรียน!C5</f>
        <v>42824</v>
      </c>
      <c r="E5" s="52" t="str">
        <f>ฉบับนักเรียน!D5</f>
        <v>นายธนวรรธน์  เพชรรัตน์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4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6/10</v>
      </c>
      <c r="D6" s="49">
        <f>ฉบับนักเรียน!C6</f>
        <v>42975</v>
      </c>
      <c r="E6" s="52" t="str">
        <f>ฉบับนักเรียน!D6</f>
        <v>นายณัฐวุฒิ  พิพันธ์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6/10</v>
      </c>
      <c r="D7" s="49">
        <f>ฉบับนักเรียน!C7</f>
        <v>42976</v>
      </c>
      <c r="E7" s="52" t="str">
        <f>ฉบับนักเรียน!D7</f>
        <v>นายติยดนัย  บรรเทา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6/10</v>
      </c>
      <c r="D8" s="49">
        <f>ฉบับนักเรียน!C8</f>
        <v>42977</v>
      </c>
      <c r="E8" s="52" t="str">
        <f>ฉบับนักเรียน!D8</f>
        <v>นายธราธิป  จิตจำนงค์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6/10</v>
      </c>
      <c r="D9" s="49">
        <f>ฉบับนักเรียน!C9</f>
        <v>42978</v>
      </c>
      <c r="E9" s="52" t="str">
        <f>ฉบับนักเรียน!D9</f>
        <v>นายธีรพงศ์  สมน้อย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6/10</v>
      </c>
      <c r="D10" s="49">
        <f>ฉบับนักเรียน!C10</f>
        <v>42981</v>
      </c>
      <c r="E10" s="52" t="str">
        <f>ฉบับนักเรียน!D10</f>
        <v>นายมงคลคณิน  อาสาเสนา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6/10</v>
      </c>
      <c r="D11" s="49">
        <f>ฉบับนักเรียน!C11</f>
        <v>42986</v>
      </c>
      <c r="E11" s="52" t="str">
        <f>ฉบับนักเรียน!D11</f>
        <v>นายอนุวัฒน์  ลีลาวงศ์วรัณ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6/10</v>
      </c>
      <c r="D12" s="49">
        <f>ฉบับนักเรียน!C12</f>
        <v>43022</v>
      </c>
      <c r="E12" s="52" t="str">
        <f>ฉบับนักเรียน!D12</f>
        <v>นายศิริโชติ  เพิ่มเจริญ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6/10</v>
      </c>
      <c r="D13" s="49">
        <f>ฉบับนักเรียน!C13</f>
        <v>43050</v>
      </c>
      <c r="E13" s="52" t="str">
        <f>ฉบับนักเรียน!D13</f>
        <v>นายก้องภพ  อ่อนเฉวียง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6/10</v>
      </c>
      <c r="D14" s="49">
        <f>ฉบับนักเรียน!C14</f>
        <v>43058</v>
      </c>
      <c r="E14" s="52" t="str">
        <f>ฉบับนักเรียน!D14</f>
        <v>นายธนกฤต  ธนสารนุชิต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6/10</v>
      </c>
      <c r="D15" s="49">
        <f>ฉบับนักเรียน!C15</f>
        <v>43090</v>
      </c>
      <c r="E15" s="52" t="str">
        <f>ฉบับนักเรียน!D15</f>
        <v>นายกฤษฎา  หิรัญรักษ์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6/10</v>
      </c>
      <c r="D16" s="49">
        <f>ฉบับนักเรียน!C16</f>
        <v>43093</v>
      </c>
      <c r="E16" s="52" t="str">
        <f>ฉบับนักเรียน!D16</f>
        <v>นายณัฐกร  นุ่มน้อย</v>
      </c>
      <c r="F16" s="26" t="str">
        <f>ฉบับนักเรียน!E16</f>
        <v>ชาย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6/10</v>
      </c>
      <c r="D17" s="49">
        <f>ฉบับนักเรียน!C17</f>
        <v>43094</v>
      </c>
      <c r="E17" s="52" t="str">
        <f>ฉบับนักเรียน!D17</f>
        <v>นายธนกฤต  คงทรัพย์</v>
      </c>
      <c r="F17" s="26" t="str">
        <f>ฉบับนักเรียน!E17</f>
        <v>ชาย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6/10</v>
      </c>
      <c r="D18" s="49">
        <f>ฉบับนักเรียน!C18</f>
        <v>43172</v>
      </c>
      <c r="E18" s="52" t="str">
        <f>ฉบับนักเรียน!D18</f>
        <v>นายณัฐพล  ใสเคลือบุญ</v>
      </c>
      <c r="F18" s="26" t="str">
        <f>ฉบับนักเรียน!E18</f>
        <v>ชาย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6/10</v>
      </c>
      <c r="D19" s="49">
        <f>ฉบับนักเรียน!C19</f>
        <v>43175</v>
      </c>
      <c r="E19" s="52" t="str">
        <f>ฉบับนักเรียน!D19</f>
        <v>นายปิติพงศ์  กงพาน</v>
      </c>
      <c r="F19" s="26" t="str">
        <f>ฉบับนักเรียน!E19</f>
        <v>ชาย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6/10</v>
      </c>
      <c r="D20" s="49">
        <f>ฉบับนักเรียน!C20</f>
        <v>43359</v>
      </c>
      <c r="E20" s="52" t="str">
        <f>ฉบับนักเรียน!D20</f>
        <v>นายเทพทัต  ช่อผูก</v>
      </c>
      <c r="F20" s="26" t="str">
        <f>ฉบับนักเรียน!E20</f>
        <v>ชาย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6/10</v>
      </c>
      <c r="D21" s="49">
        <f>ฉบับนักเรียน!C21</f>
        <v>45100</v>
      </c>
      <c r="E21" s="52" t="str">
        <f>ฉบับนักเรียน!D21</f>
        <v>นายวีรภาค  คงคาวงศ์</v>
      </c>
      <c r="F21" s="26" t="str">
        <f>ฉบับนักเรียน!E21</f>
        <v>ชาย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6/10</v>
      </c>
      <c r="D22" s="49">
        <f>ฉบับนักเรียน!C22</f>
        <v>42953</v>
      </c>
      <c r="E22" s="52" t="str">
        <f>ฉบับนักเรียน!D22</f>
        <v>นางสาวธนภร  อ่อนลมูล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6/10</v>
      </c>
      <c r="D23" s="49">
        <f>ฉบับนักเรียน!C23</f>
        <v>42956</v>
      </c>
      <c r="E23" s="52" t="str">
        <f>ฉบับนักเรียน!D23</f>
        <v>นางสาวธัญวรัตม์  อิ่มกลับ</v>
      </c>
      <c r="F23" s="26" t="str">
        <f>ฉบับนักเรียน!E23</f>
        <v>หญิง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6/10</v>
      </c>
      <c r="D24" s="49">
        <f>ฉบับนักเรียน!C24</f>
        <v>42960</v>
      </c>
      <c r="E24" s="52" t="str">
        <f>ฉบับนักเรียน!D24</f>
        <v>นางสาวศุภจี  นรสาร</v>
      </c>
      <c r="F24" s="26" t="str">
        <f>ฉบับนักเรียน!E24</f>
        <v>หญิง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6/10</v>
      </c>
      <c r="D25" s="49">
        <f>ฉบับนักเรียน!C25</f>
        <v>42989</v>
      </c>
      <c r="E25" s="52" t="str">
        <f>ฉบับนักเรียน!D25</f>
        <v>นางสาวจุฑามาศ  เพชรวงศ์</v>
      </c>
      <c r="F25" s="26" t="str">
        <f>ฉบับนักเรียน!E25</f>
        <v>หญิง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6/10</v>
      </c>
      <c r="D26" s="49">
        <f>ฉบับนักเรียน!C26</f>
        <v>42995</v>
      </c>
      <c r="E26" s="52" t="str">
        <f>ฉบับนักเรียน!D26</f>
        <v>นางสาวปรายฟ้า  เริ่มยินดี</v>
      </c>
      <c r="F26" s="26" t="str">
        <f>ฉบับนักเรียน!E26</f>
        <v>หญิง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6/10</v>
      </c>
      <c r="D27" s="49">
        <f>ฉบับนักเรียน!C27</f>
        <v>43001</v>
      </c>
      <c r="E27" s="52" t="str">
        <f>ฉบับนักเรียน!D27</f>
        <v>นางสาววลิศา  เจริญศักดิ์</v>
      </c>
      <c r="F27" s="26" t="str">
        <f>ฉบับนักเรียน!E27</f>
        <v>หญิง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6/10</v>
      </c>
      <c r="D28" s="49">
        <f>ฉบับนักเรียน!C28</f>
        <v>43028</v>
      </c>
      <c r="E28" s="52" t="str">
        <f>ฉบับนักเรียน!D28</f>
        <v>นางสาวกุลนิภา  รัตนสุวรรณ์</v>
      </c>
      <c r="F28" s="26" t="str">
        <f>ฉบับนักเรียน!E28</f>
        <v>หญิง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6/10</v>
      </c>
      <c r="D29" s="49">
        <f>ฉบับนักเรียน!C29</f>
        <v>43048</v>
      </c>
      <c r="E29" s="52" t="str">
        <f>ฉบับนักเรียน!D29</f>
        <v>นางสาวอารยา  ปักษา</v>
      </c>
      <c r="F29" s="26" t="str">
        <f>ฉบับนักเรียน!E29</f>
        <v>หญิง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6/10</v>
      </c>
      <c r="D30" s="49">
        <f>ฉบับนักเรียน!C30</f>
        <v>43121</v>
      </c>
      <c r="E30" s="52" t="str">
        <f>ฉบับนักเรียน!D30</f>
        <v>นางสาวพิมพ์พิกา  พรมสวัสดิ์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6/10</v>
      </c>
      <c r="D31" s="49">
        <f>ฉบับนักเรียน!C31</f>
        <v>43125</v>
      </c>
      <c r="E31" s="52" t="str">
        <f>ฉบับนักเรียน!D31</f>
        <v>นางสาวศลิษา  ปัจจัย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6/10</v>
      </c>
      <c r="D32" s="49">
        <f>ฉบับนักเรียน!C32</f>
        <v>43152</v>
      </c>
      <c r="E32" s="52" t="str">
        <f>ฉบับนักเรียน!D32</f>
        <v>นางสาวณภัทร  ทิพย์รักษา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6/10</v>
      </c>
      <c r="D33" s="49">
        <f>ฉบับนักเรียน!C33</f>
        <v>43154</v>
      </c>
      <c r="E33" s="52" t="str">
        <f>ฉบับนักเรียน!D33</f>
        <v>นางสาวณัฐณิชา  ปิ่นแก้ว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6/10</v>
      </c>
      <c r="D34" s="49">
        <f>ฉบับนักเรียน!C34</f>
        <v>43162</v>
      </c>
      <c r="E34" s="52" t="str">
        <f>ฉบับนักเรียน!D34</f>
        <v>นางสาวลภัส  แสงอรุณ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6/10</v>
      </c>
      <c r="D35" s="49">
        <f>ฉบับนักเรียน!C35</f>
        <v>43200</v>
      </c>
      <c r="E35" s="52" t="str">
        <f>ฉบับนักเรียน!D35</f>
        <v>นางสาวพัชร์ณัชชา  นิยมพานิชย์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6/10</v>
      </c>
      <c r="D36" s="49">
        <f>ฉบับนักเรียน!C36</f>
        <v>43208</v>
      </c>
      <c r="E36" s="52" t="str">
        <f>ฉบับนักเรียน!D36</f>
        <v>นางสาวอธิชา  ใจเอื้อ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6/10</v>
      </c>
      <c r="D37" s="49">
        <f>ฉบับนักเรียน!C37</f>
        <v>43221</v>
      </c>
      <c r="E37" s="52" t="str">
        <f>ฉบับนักเรียน!D37</f>
        <v>นางสาวจิดาภา  รุ่งเรืองบุญศิริ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6/10</v>
      </c>
      <c r="D38" s="49">
        <f>ฉบับนักเรียน!C38</f>
        <v>43226</v>
      </c>
      <c r="E38" s="52" t="str">
        <f>ฉบับนักเรียน!D38</f>
        <v>นางสาวญาณิศา  โพธิ์ศรี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6/10</v>
      </c>
      <c r="D39" s="49">
        <f>ฉบับนักเรียน!C39</f>
        <v>43236</v>
      </c>
      <c r="E39" s="52" t="str">
        <f>ฉบับนักเรียน!D39</f>
        <v>นางสาวภัทราภรณ์  สุวรรณจักร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6/10</v>
      </c>
      <c r="D40" s="49">
        <f>ฉบับนักเรียน!C40</f>
        <v>43243</v>
      </c>
      <c r="E40" s="52" t="str">
        <f>ฉบับนักเรียน!D40</f>
        <v>นางสาวสุวารี  เทียนไชย</v>
      </c>
      <c r="F40" s="26" t="str">
        <f>ฉบับนักเรียน!E40</f>
        <v>หญิง</v>
      </c>
      <c r="G40" s="26">
        <f>ฉบับครู!AF40</f>
        <v>0</v>
      </c>
      <c r="H40" s="26" t="str">
        <f t="shared" si="0"/>
        <v>ปกติ</v>
      </c>
      <c r="I40" s="26">
        <f>ฉบับครู!AI40</f>
        <v>0</v>
      </c>
      <c r="J40" s="26" t="str">
        <f t="shared" si="1"/>
        <v>ปกติ</v>
      </c>
      <c r="K40" s="26">
        <f>ฉบับครู!AM40</f>
        <v>0</v>
      </c>
      <c r="L40" s="26" t="str">
        <f t="shared" si="2"/>
        <v>ปกติ</v>
      </c>
      <c r="M40" s="26">
        <f>ฉบับครู!AQ40</f>
        <v>0</v>
      </c>
      <c r="N40" s="26" t="str">
        <f t="shared" si="3"/>
        <v>ปกติ</v>
      </c>
      <c r="O40" s="26">
        <f>ฉบับครู!AS40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6/10</v>
      </c>
      <c r="D41" s="49">
        <f>ฉบับนักเรียน!C41</f>
        <v>45101</v>
      </c>
      <c r="E41" s="52" t="str">
        <f>ฉบับนักเรียน!D41</f>
        <v>นางสาวธรารัสมิ์  เพชรคง</v>
      </c>
      <c r="F41" s="26" t="str">
        <f>ฉบับนักเรียน!E41</f>
        <v>หญิง</v>
      </c>
      <c r="G41" s="26">
        <f>ฉบับครู!AF41</f>
        <v>0</v>
      </c>
      <c r="H41" s="26" t="str">
        <f t="shared" si="0"/>
        <v>ปกติ</v>
      </c>
      <c r="I41" s="26">
        <f>ฉบับครู!AI41</f>
        <v>0</v>
      </c>
      <c r="J41" s="26" t="str">
        <f t="shared" si="1"/>
        <v>ปกติ</v>
      </c>
      <c r="K41" s="26">
        <f>ฉบับครู!AM41</f>
        <v>0</v>
      </c>
      <c r="L41" s="26" t="str">
        <f t="shared" si="2"/>
        <v>ปกติ</v>
      </c>
      <c r="M41" s="26">
        <f>ฉบับครู!AQ41</f>
        <v>0</v>
      </c>
      <c r="N41" s="26" t="str">
        <f t="shared" si="3"/>
        <v>ปกติ</v>
      </c>
      <c r="O41" s="26">
        <f>ฉบับครู!AS41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6/10</v>
      </c>
      <c r="D42" s="49">
        <f>ฉบับนักเรียน!C42</f>
        <v>45102</v>
      </c>
      <c r="E42" s="52" t="str">
        <f>ฉบับนักเรียน!D42</f>
        <v>นางสาวอิสรีย์  มะลิพันธ์</v>
      </c>
      <c r="F42" s="26" t="str">
        <f>ฉบับนักเรียน!E42</f>
        <v>หญิง</v>
      </c>
      <c r="G42" s="26">
        <f>ฉบับครู!AF42</f>
        <v>0</v>
      </c>
      <c r="H42" s="26" t="str">
        <f t="shared" si="0"/>
        <v>ปกติ</v>
      </c>
      <c r="I42" s="26">
        <f>ฉบับครู!AI42</f>
        <v>0</v>
      </c>
      <c r="J42" s="26" t="str">
        <f t="shared" si="1"/>
        <v>ปกติ</v>
      </c>
      <c r="K42" s="26">
        <f>ฉบับครู!AM42</f>
        <v>0</v>
      </c>
      <c r="L42" s="26" t="str">
        <f t="shared" si="2"/>
        <v>ปกติ</v>
      </c>
      <c r="M42" s="26">
        <f>ฉบับครู!AQ42</f>
        <v>0</v>
      </c>
      <c r="N42" s="26" t="str">
        <f t="shared" si="3"/>
        <v>ปกติ</v>
      </c>
      <c r="O42" s="26">
        <f>ฉบับครู!AS42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6/10</v>
      </c>
      <c r="D43" s="49">
        <f>ฉบับนักเรียน!C43</f>
        <v>45103</v>
      </c>
      <c r="E43" s="52" t="str">
        <f>ฉบับนักเรียน!D43</f>
        <v>นางสาวกนกกาญจน์  กรีนสูงเนิน</v>
      </c>
      <c r="F43" s="26" t="str">
        <f>ฉบับนักเรียน!E43</f>
        <v>หญิง</v>
      </c>
      <c r="G43" s="26">
        <f>ฉบับครู!AF43</f>
        <v>0</v>
      </c>
      <c r="H43" s="26" t="str">
        <f t="shared" ref="H43" si="8">IF(G43&lt;4,"ปกติ",IF(G43&lt;6,"เสี่ยง","มีปัญหา"))</f>
        <v>ปกติ</v>
      </c>
      <c r="I43" s="26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/>
      <c r="N57" s="88" t="str">
        <f>report1!N57</f>
        <v>นางสาวณัฐิณี ประวัง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1" t="s">
        <v>0</v>
      </c>
      <c r="C2" s="92"/>
      <c r="D2" s="92"/>
      <c r="E2" s="92"/>
      <c r="F2" s="93"/>
      <c r="G2" s="57"/>
      <c r="H2" s="101" t="s">
        <v>86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1" t="str">
        <f>ฉบับนักเรียน!A3</f>
        <v>นายนนกร มังคละศิริ  นางสาวณัฐิณี ประวัง</v>
      </c>
      <c r="C3" s="92"/>
      <c r="D3" s="92"/>
      <c r="E3" s="92"/>
      <c r="F3" s="93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6/10</v>
      </c>
      <c r="D5" s="76">
        <f>ฉบับนักเรียน!C5</f>
        <v>42824</v>
      </c>
      <c r="E5" s="42" t="str">
        <f>ฉบับนักเรียน!D5</f>
        <v>นายธนวรรธน์  เพชรรัตน์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6/10</v>
      </c>
      <c r="D6" s="76">
        <f>ฉบับนักเรียน!C6</f>
        <v>42975</v>
      </c>
      <c r="E6" s="42" t="str">
        <f>ฉบับนักเรียน!D6</f>
        <v>นายณัฐวุฒิ  พิพันธ์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6/10</v>
      </c>
      <c r="D7" s="76">
        <f>ฉบับนักเรียน!C7</f>
        <v>42976</v>
      </c>
      <c r="E7" s="42" t="str">
        <f>ฉบับนักเรียน!D7</f>
        <v>นายติยดนัย  บรรเทา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6/10</v>
      </c>
      <c r="D8" s="76">
        <f>ฉบับนักเรียน!C8</f>
        <v>42977</v>
      </c>
      <c r="E8" s="42" t="str">
        <f>ฉบับนักเรียน!D8</f>
        <v>นายธราธิป  จิตจำนงค์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6/10</v>
      </c>
      <c r="D9" s="76">
        <f>ฉบับนักเรียน!C9</f>
        <v>42978</v>
      </c>
      <c r="E9" s="42" t="str">
        <f>ฉบับนักเรียน!D9</f>
        <v>นายธีรพงศ์  สมน้อย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6/10</v>
      </c>
      <c r="D10" s="76">
        <f>ฉบับนักเรียน!C10</f>
        <v>42981</v>
      </c>
      <c r="E10" s="42" t="str">
        <f>ฉบับนักเรียน!D10</f>
        <v>นายมงคลคณิน  อาสาเสนา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6/10</v>
      </c>
      <c r="D11" s="76">
        <f>ฉบับนักเรียน!C11</f>
        <v>42986</v>
      </c>
      <c r="E11" s="42" t="str">
        <f>ฉบับนักเรียน!D11</f>
        <v>นายอนุวัฒน์  ลีลาวงศ์วรัณ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6/10</v>
      </c>
      <c r="D12" s="76">
        <f>ฉบับนักเรียน!C12</f>
        <v>43022</v>
      </c>
      <c r="E12" s="42" t="str">
        <f>ฉบับนักเรียน!D12</f>
        <v>นายศิริโชติ  เพิ่มเจริญ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6/10</v>
      </c>
      <c r="D13" s="76">
        <f>ฉบับนักเรียน!C13</f>
        <v>43050</v>
      </c>
      <c r="E13" s="42" t="str">
        <f>ฉบับนักเรียน!D13</f>
        <v>นายก้องภพ  อ่อนเฉวียง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6/10</v>
      </c>
      <c r="D14" s="76">
        <f>ฉบับนักเรียน!C14</f>
        <v>43058</v>
      </c>
      <c r="E14" s="42" t="str">
        <f>ฉบับนักเรียน!D14</f>
        <v>นายธนกฤต  ธนสารนุชิต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6/10</v>
      </c>
      <c r="D15" s="76">
        <f>ฉบับนักเรียน!C15</f>
        <v>43090</v>
      </c>
      <c r="E15" s="42" t="str">
        <f>ฉบับนักเรียน!D15</f>
        <v>นายกฤษฎา  หิรัญรักษ์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6/10</v>
      </c>
      <c r="D16" s="76">
        <f>ฉบับนักเรียน!C16</f>
        <v>43093</v>
      </c>
      <c r="E16" s="42" t="str">
        <f>ฉบับนักเรียน!D16</f>
        <v>นายณัฐกร  นุ่มน้อย</v>
      </c>
      <c r="F16" s="26" t="str">
        <f>ฉบับนักเรียน!E16</f>
        <v>ชาย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6/10</v>
      </c>
      <c r="D17" s="76">
        <f>ฉบับนักเรียน!C17</f>
        <v>43094</v>
      </c>
      <c r="E17" s="42" t="str">
        <f>ฉบับนักเรียน!D17</f>
        <v>นายธนกฤต  คงทรัพย์</v>
      </c>
      <c r="F17" s="26" t="str">
        <f>ฉบับนักเรียน!E17</f>
        <v>ชาย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6/10</v>
      </c>
      <c r="D18" s="76">
        <f>ฉบับนักเรียน!C18</f>
        <v>43172</v>
      </c>
      <c r="E18" s="42" t="str">
        <f>ฉบับนักเรียน!D18</f>
        <v>นายณัฐพล  ใสเคลือบุญ</v>
      </c>
      <c r="F18" s="26" t="str">
        <f>ฉบับนักเรียน!E18</f>
        <v>ชาย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6/10</v>
      </c>
      <c r="D19" s="76">
        <f>ฉบับนักเรียน!C19</f>
        <v>43175</v>
      </c>
      <c r="E19" s="42" t="str">
        <f>ฉบับนักเรียน!D19</f>
        <v>นายปิติพงศ์  กงพาน</v>
      </c>
      <c r="F19" s="26" t="str">
        <f>ฉบับนักเรียน!E19</f>
        <v>ชาย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6/10</v>
      </c>
      <c r="D20" s="76">
        <f>ฉบับนักเรียน!C20</f>
        <v>43359</v>
      </c>
      <c r="E20" s="42" t="str">
        <f>ฉบับนักเรียน!D20</f>
        <v>นายเทพทัต  ช่อผูก</v>
      </c>
      <c r="F20" s="26" t="str">
        <f>ฉบับนักเรียน!E20</f>
        <v>ชาย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6/10</v>
      </c>
      <c r="D21" s="76">
        <f>ฉบับนักเรียน!C21</f>
        <v>45100</v>
      </c>
      <c r="E21" s="42" t="str">
        <f>ฉบับนักเรียน!D21</f>
        <v>นายวีรภาค  คงคาวงศ์</v>
      </c>
      <c r="F21" s="26" t="str">
        <f>ฉบับนักเรียน!E21</f>
        <v>ชาย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6/10</v>
      </c>
      <c r="D22" s="76">
        <f>ฉบับนักเรียน!C22</f>
        <v>42953</v>
      </c>
      <c r="E22" s="42" t="str">
        <f>ฉบับนักเรียน!D22</f>
        <v>นางสาวธนภร  อ่อนลมูล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6/10</v>
      </c>
      <c r="D23" s="76">
        <f>ฉบับนักเรียน!C23</f>
        <v>42956</v>
      </c>
      <c r="E23" s="42" t="str">
        <f>ฉบับนักเรียน!D23</f>
        <v>นางสาวธัญวรัตม์  อิ่มกลับ</v>
      </c>
      <c r="F23" s="26" t="str">
        <f>ฉบับนักเรียน!E23</f>
        <v>หญิง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6/10</v>
      </c>
      <c r="D24" s="76">
        <f>ฉบับนักเรียน!C24</f>
        <v>42960</v>
      </c>
      <c r="E24" s="42" t="str">
        <f>ฉบับนักเรียน!D24</f>
        <v>นางสาวศุภจี  นรสาร</v>
      </c>
      <c r="F24" s="26" t="str">
        <f>ฉบับนักเรียน!E24</f>
        <v>หญิง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6/10</v>
      </c>
      <c r="D25" s="76">
        <f>ฉบับนักเรียน!C25</f>
        <v>42989</v>
      </c>
      <c r="E25" s="42" t="str">
        <f>ฉบับนักเรียน!D25</f>
        <v>นางสาวจุฑามาศ  เพชรวงศ์</v>
      </c>
      <c r="F25" s="26" t="str">
        <f>ฉบับนักเรียน!E25</f>
        <v>หญิง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6/10</v>
      </c>
      <c r="D26" s="76">
        <f>ฉบับนักเรียน!C26</f>
        <v>42995</v>
      </c>
      <c r="E26" s="42" t="str">
        <f>ฉบับนักเรียน!D26</f>
        <v>นางสาวปรายฟ้า  เริ่มยินดี</v>
      </c>
      <c r="F26" s="26" t="str">
        <f>ฉบับนักเรียน!E26</f>
        <v>หญิง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6/10</v>
      </c>
      <c r="D27" s="76">
        <f>ฉบับนักเรียน!C27</f>
        <v>43001</v>
      </c>
      <c r="E27" s="42" t="str">
        <f>ฉบับนักเรียน!D27</f>
        <v>นางสาววลิศา  เจริญศักดิ์</v>
      </c>
      <c r="F27" s="26" t="str">
        <f>ฉบับนักเรียน!E27</f>
        <v>หญิง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6/10</v>
      </c>
      <c r="D28" s="76">
        <f>ฉบับนักเรียน!C28</f>
        <v>43028</v>
      </c>
      <c r="E28" s="42" t="str">
        <f>ฉบับนักเรียน!D28</f>
        <v>นางสาวกุลนิภา  รัตนสุวรรณ์</v>
      </c>
      <c r="F28" s="26" t="str">
        <f>ฉบับนักเรียน!E28</f>
        <v>หญิง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6/10</v>
      </c>
      <c r="D29" s="76">
        <f>ฉบับนักเรียน!C29</f>
        <v>43048</v>
      </c>
      <c r="E29" s="42" t="str">
        <f>ฉบับนักเรียน!D29</f>
        <v>นางสาวอารยา  ปักษา</v>
      </c>
      <c r="F29" s="26" t="str">
        <f>ฉบับนักเรียน!E29</f>
        <v>หญิง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6/10</v>
      </c>
      <c r="D30" s="76">
        <f>ฉบับนักเรียน!C30</f>
        <v>43121</v>
      </c>
      <c r="E30" s="42" t="str">
        <f>ฉบับนักเรียน!D30</f>
        <v>นางสาวพิมพ์พิกา  พรมสวัสดิ์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6/10</v>
      </c>
      <c r="D31" s="76">
        <f>ฉบับนักเรียน!C31</f>
        <v>43125</v>
      </c>
      <c r="E31" s="42" t="str">
        <f>ฉบับนักเรียน!D31</f>
        <v>นางสาวศลิษา  ปัจจัย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6/10</v>
      </c>
      <c r="D32" s="76">
        <f>ฉบับนักเรียน!C32</f>
        <v>43152</v>
      </c>
      <c r="E32" s="42" t="str">
        <f>ฉบับนักเรียน!D32</f>
        <v>นางสาวณภัทร  ทิพย์รักษา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6/10</v>
      </c>
      <c r="D33" s="76">
        <f>ฉบับนักเรียน!C33</f>
        <v>43154</v>
      </c>
      <c r="E33" s="42" t="str">
        <f>ฉบับนักเรียน!D33</f>
        <v>นางสาวณัฐณิชา  ปิ่นแก้ว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6/10</v>
      </c>
      <c r="D34" s="76">
        <f>ฉบับนักเรียน!C34</f>
        <v>43162</v>
      </c>
      <c r="E34" s="42" t="str">
        <f>ฉบับนักเรียน!D34</f>
        <v>นางสาวลภัส  แสงอรุณ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6/10</v>
      </c>
      <c r="D35" s="76">
        <f>ฉบับนักเรียน!C35</f>
        <v>43200</v>
      </c>
      <c r="E35" s="42" t="str">
        <f>ฉบับนักเรียน!D35</f>
        <v>นางสาวพัชร์ณัชชา  นิยมพานิชย์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6/10</v>
      </c>
      <c r="D36" s="76">
        <f>ฉบับนักเรียน!C36</f>
        <v>43208</v>
      </c>
      <c r="E36" s="42" t="str">
        <f>ฉบับนักเรียน!D36</f>
        <v>นางสาวอธิชา  ใจเอื้อ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6/10</v>
      </c>
      <c r="D37" s="76">
        <f>ฉบับนักเรียน!C37</f>
        <v>43221</v>
      </c>
      <c r="E37" s="42" t="str">
        <f>ฉบับนักเรียน!D37</f>
        <v>นางสาวจิดาภา  รุ่งเรืองบุญศิริ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6/10</v>
      </c>
      <c r="D38" s="76">
        <f>ฉบับนักเรียน!C38</f>
        <v>43226</v>
      </c>
      <c r="E38" s="42" t="str">
        <f>ฉบับนักเรียน!D38</f>
        <v>นางสาวญาณิศา  โพธิ์ศรี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6/10</v>
      </c>
      <c r="D39" s="76">
        <f>ฉบับนักเรียน!C39</f>
        <v>43236</v>
      </c>
      <c r="E39" s="42" t="str">
        <f>ฉบับนักเรียน!D39</f>
        <v>นางสาวภัทราภรณ์  สุวรรณจักร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6/10</v>
      </c>
      <c r="D40" s="76">
        <f>ฉบับนักเรียน!C40</f>
        <v>43243</v>
      </c>
      <c r="E40" s="42" t="str">
        <f>ฉบับนักเรียน!D40</f>
        <v>นางสาวสุวารี  เทียนไชย</v>
      </c>
      <c r="F40" s="26" t="str">
        <f>ฉบับนักเรียน!E40</f>
        <v>หญิง</v>
      </c>
      <c r="G40" s="26">
        <f>ฉบับผู้ปกครอง!AF40</f>
        <v>0</v>
      </c>
      <c r="H40" s="26" t="str">
        <f t="shared" si="0"/>
        <v>ปกติ</v>
      </c>
      <c r="I40" s="26">
        <f>ฉบับผู้ปกครอง!AI40</f>
        <v>0</v>
      </c>
      <c r="J40" s="26" t="str">
        <f t="shared" si="1"/>
        <v>ปกติ</v>
      </c>
      <c r="K40" s="26">
        <f>ฉบับผู้ปกครอง!AM40</f>
        <v>0</v>
      </c>
      <c r="L40" s="26" t="str">
        <f t="shared" si="2"/>
        <v>ปกติ</v>
      </c>
      <c r="M40" s="26">
        <f>ฉบับผู้ปกครอง!AQ40</f>
        <v>0</v>
      </c>
      <c r="N40" s="26" t="str">
        <f t="shared" si="3"/>
        <v>ปกติ</v>
      </c>
      <c r="O40" s="26">
        <f>ฉบับผู้ปกครอง!AS40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6/10</v>
      </c>
      <c r="D41" s="76">
        <f>ฉบับนักเรียน!C41</f>
        <v>45101</v>
      </c>
      <c r="E41" s="42" t="str">
        <f>ฉบับนักเรียน!D41</f>
        <v>นางสาวธรารัสมิ์  เพชรคง</v>
      </c>
      <c r="F41" s="26" t="str">
        <f>ฉบับนักเรียน!E41</f>
        <v>หญิง</v>
      </c>
      <c r="G41" s="26">
        <f>ฉบับผู้ปกครอง!AF41</f>
        <v>0</v>
      </c>
      <c r="H41" s="26" t="str">
        <f t="shared" si="0"/>
        <v>ปกติ</v>
      </c>
      <c r="I41" s="26">
        <f>ฉบับผู้ปกครอง!AI41</f>
        <v>0</v>
      </c>
      <c r="J41" s="26" t="str">
        <f t="shared" si="1"/>
        <v>ปกติ</v>
      </c>
      <c r="K41" s="26">
        <f>ฉบับผู้ปกครอง!AM41</f>
        <v>0</v>
      </c>
      <c r="L41" s="26" t="str">
        <f t="shared" si="2"/>
        <v>ปกติ</v>
      </c>
      <c r="M41" s="26">
        <f>ฉบับผู้ปกครอง!AQ41</f>
        <v>0</v>
      </c>
      <c r="N41" s="26" t="str">
        <f t="shared" si="3"/>
        <v>ปกติ</v>
      </c>
      <c r="O41" s="26">
        <f>ฉบับผู้ปกครอง!AS41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6/10</v>
      </c>
      <c r="D42" s="76">
        <f>ฉบับนักเรียน!C42</f>
        <v>45102</v>
      </c>
      <c r="E42" s="42" t="str">
        <f>ฉบับนักเรียน!D42</f>
        <v>นางสาวอิสรีย์  มะลิพันธ์</v>
      </c>
      <c r="F42" s="26" t="str">
        <f>ฉบับนักเรียน!E42</f>
        <v>หญิง</v>
      </c>
      <c r="G42" s="26">
        <f>ฉบับผู้ปกครอง!AF42</f>
        <v>0</v>
      </c>
      <c r="H42" s="26" t="str">
        <f t="shared" si="0"/>
        <v>ปกติ</v>
      </c>
      <c r="I42" s="26">
        <f>ฉบับผู้ปกครอง!AI42</f>
        <v>0</v>
      </c>
      <c r="J42" s="26" t="str">
        <f t="shared" si="1"/>
        <v>ปกติ</v>
      </c>
      <c r="K42" s="26">
        <f>ฉบับผู้ปกครอง!AM42</f>
        <v>0</v>
      </c>
      <c r="L42" s="26" t="str">
        <f t="shared" si="2"/>
        <v>ปกติ</v>
      </c>
      <c r="M42" s="26">
        <f>ฉบับผู้ปกครอง!AQ42</f>
        <v>0</v>
      </c>
      <c r="N42" s="26" t="str">
        <f t="shared" si="3"/>
        <v>ปกติ</v>
      </c>
      <c r="O42" s="26">
        <f>ฉบับผู้ปกครอง!AS42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6/10</v>
      </c>
      <c r="D43" s="76">
        <f>ฉบับนักเรียน!C43</f>
        <v>45103</v>
      </c>
      <c r="E43" s="42" t="str">
        <f>ฉบับนักเรียน!D43</f>
        <v>นางสาวกนกกาญจน์  กรีนสูงเนิน</v>
      </c>
      <c r="F43" s="26" t="str">
        <f>ฉบับนักเรียน!E43</f>
        <v>หญิง</v>
      </c>
      <c r="G43" s="26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นายนนกร มังคละศิริ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8" t="str">
        <f>report1!N57</f>
        <v>นางสาวณัฐิณี ประวัง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