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677AD4F5-EFE2-4051-8C6F-7893197F5F48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3" i="2"/>
  <c r="A3" i="3" s="1"/>
  <c r="N39" i="11" l="1"/>
  <c r="E39" i="11"/>
  <c r="L37" i="11"/>
  <c r="D3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N3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3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K31" i="6"/>
  <c r="K31" i="9"/>
  <c r="L31" i="9" s="1"/>
  <c r="D25" i="2"/>
  <c r="D26" i="2"/>
  <c r="E30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Q29" i="6"/>
  <c r="H29" i="6"/>
  <c r="R29" i="6"/>
  <c r="S29" i="6" s="1"/>
  <c r="G29" i="11"/>
  <c r="L30" i="6"/>
  <c r="K30" i="11"/>
  <c r="L30" i="11" s="1"/>
  <c r="J26" i="6"/>
  <c r="I26" i="11"/>
  <c r="J26" i="11" s="1"/>
  <c r="O28" i="6"/>
  <c r="O28" i="9"/>
  <c r="P28" i="9" s="1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2" i="2"/>
  <c r="L31" i="6"/>
  <c r="K31" i="11"/>
  <c r="L31" i="11" s="1"/>
  <c r="I30" i="6"/>
  <c r="I30" i="9"/>
  <c r="J30" i="9" s="1"/>
  <c r="J25" i="6"/>
  <c r="I25" i="11"/>
  <c r="J25" i="11" s="1"/>
  <c r="N28" i="6"/>
  <c r="M28" i="11"/>
  <c r="N28" i="11" s="1"/>
  <c r="G26" i="11"/>
  <c r="R26" i="6"/>
  <c r="S26" i="6" s="1"/>
  <c r="H26" i="6"/>
  <c r="Q26" i="6"/>
  <c r="J29" i="6"/>
  <c r="I29" i="11"/>
  <c r="J29" i="11" s="1"/>
  <c r="O27" i="6"/>
  <c r="O27" i="9"/>
  <c r="P27" i="9" s="1"/>
  <c r="O25" i="6"/>
  <c r="O25" i="9"/>
  <c r="P25" i="9" s="1"/>
  <c r="AR32" i="3"/>
  <c r="AS32" i="3"/>
  <c r="E32" i="4"/>
  <c r="F32" i="11"/>
  <c r="F32" i="9"/>
  <c r="F32" i="7"/>
  <c r="F32" i="5"/>
  <c r="F32" i="10"/>
  <c r="F32" i="8"/>
  <c r="F32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M32" i="6"/>
  <c r="M32" i="9"/>
  <c r="N32" i="9" s="1"/>
  <c r="R21" i="11"/>
  <c r="S21" i="11" s="1"/>
  <c r="Q21" i="11"/>
  <c r="H21" i="11"/>
  <c r="R29" i="9"/>
  <c r="S29" i="9" s="1"/>
  <c r="Q29" i="9"/>
  <c r="H29" i="9"/>
  <c r="L29" i="6"/>
  <c r="K29" i="11"/>
  <c r="L29" i="11" s="1"/>
  <c r="N29" i="6"/>
  <c r="M29" i="11"/>
  <c r="N29" i="11" s="1"/>
  <c r="R27" i="9"/>
  <c r="S27" i="9" s="1"/>
  <c r="Q27" i="9"/>
  <c r="H27" i="9"/>
  <c r="G31" i="6"/>
  <c r="G31" i="9"/>
  <c r="Q25" i="6"/>
  <c r="H25" i="6"/>
  <c r="G25" i="11"/>
  <c r="R25" i="6"/>
  <c r="S25" i="6" s="1"/>
  <c r="O29" i="6"/>
  <c r="O29" i="9"/>
  <c r="P29" i="9" s="1"/>
  <c r="P22" i="6"/>
  <c r="O22" i="11"/>
  <c r="P22" i="11" s="1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L32" i="6"/>
  <c r="K32" i="11"/>
  <c r="L32" i="11" s="1"/>
  <c r="H26" i="9"/>
  <c r="R26" i="9"/>
  <c r="S26" i="9" s="1"/>
  <c r="Q26" i="9"/>
  <c r="Q20" i="11"/>
  <c r="H20" i="11"/>
  <c r="R20" i="11"/>
  <c r="S20" i="11" s="1"/>
  <c r="L28" i="6"/>
  <c r="K28" i="11"/>
  <c r="L28" i="11" s="1"/>
  <c r="O26" i="6"/>
  <c r="O26" i="9"/>
  <c r="P26" i="9" s="1"/>
  <c r="D31" i="4"/>
  <c r="E31" i="11"/>
  <c r="E31" i="9"/>
  <c r="E31" i="7"/>
  <c r="E31" i="5"/>
  <c r="E31" i="10"/>
  <c r="E31" i="8"/>
  <c r="E31" i="6"/>
  <c r="D27" i="4"/>
  <c r="E27" i="11"/>
  <c r="E27" i="9"/>
  <c r="E27" i="7"/>
  <c r="E27" i="5"/>
  <c r="E27" i="10"/>
  <c r="E27" i="8"/>
  <c r="E27" i="6"/>
  <c r="E30" i="10"/>
  <c r="E30" i="8"/>
  <c r="E30" i="6"/>
  <c r="D30" i="4"/>
  <c r="E30" i="11"/>
  <c r="E30" i="9"/>
  <c r="E30" i="7"/>
  <c r="E30" i="5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O31" i="6" l="1"/>
  <c r="O31" i="9"/>
  <c r="P31" i="9" s="1"/>
  <c r="P29" i="6"/>
  <c r="O29" i="11"/>
  <c r="P29" i="11" s="1"/>
  <c r="P25" i="6"/>
  <c r="O25" i="11"/>
  <c r="P25" i="11" s="1"/>
  <c r="P26" i="6"/>
  <c r="O26" i="11"/>
  <c r="P26" i="11" s="1"/>
  <c r="J31" i="6"/>
  <c r="I31" i="11"/>
  <c r="J31" i="11" s="1"/>
  <c r="R31" i="9"/>
  <c r="S31" i="9" s="1"/>
  <c r="Q31" i="9"/>
  <c r="H31" i="9"/>
  <c r="O32" i="6"/>
  <c r="O32" i="9"/>
  <c r="P32" i="9" s="1"/>
  <c r="R26" i="11"/>
  <c r="S26" i="11" s="1"/>
  <c r="Q26" i="11"/>
  <c r="H26" i="11"/>
  <c r="E32" i="11"/>
  <c r="E32" i="9"/>
  <c r="E32" i="7"/>
  <c r="E32" i="5"/>
  <c r="E32" i="10"/>
  <c r="E32" i="8"/>
  <c r="E32" i="6"/>
  <c r="D32" i="4"/>
  <c r="R32" i="6"/>
  <c r="S32" i="6" s="1"/>
  <c r="G32" i="11"/>
  <c r="H32" i="6"/>
  <c r="Q32" i="6"/>
  <c r="Q30" i="6"/>
  <c r="G30" i="11"/>
  <c r="H30" i="6"/>
  <c r="R30" i="6"/>
  <c r="S30" i="6" s="1"/>
  <c r="P28" i="6"/>
  <c r="O28" i="11"/>
  <c r="P28" i="11" s="1"/>
  <c r="R28" i="11"/>
  <c r="S28" i="11" s="1"/>
  <c r="Q28" i="11"/>
  <c r="H28" i="11"/>
  <c r="O30" i="6"/>
  <c r="O30" i="9"/>
  <c r="P30" i="9" s="1"/>
  <c r="J32" i="6"/>
  <c r="I32" i="11"/>
  <c r="J32" i="11" s="1"/>
  <c r="H25" i="11"/>
  <c r="R25" i="11"/>
  <c r="S25" i="11" s="1"/>
  <c r="Q25" i="11"/>
  <c r="R31" i="6"/>
  <c r="S31" i="6" s="1"/>
  <c r="G31" i="11"/>
  <c r="Q31" i="6"/>
  <c r="H31" i="6"/>
  <c r="N32" i="6"/>
  <c r="M32" i="11"/>
  <c r="N32" i="11" s="1"/>
  <c r="N31" i="6"/>
  <c r="M31" i="11"/>
  <c r="N31" i="11" s="1"/>
  <c r="P27" i="6"/>
  <c r="O27" i="11"/>
  <c r="P27" i="11" s="1"/>
  <c r="J30" i="6"/>
  <c r="I30" i="11"/>
  <c r="J30" i="11" s="1"/>
  <c r="H32" i="9"/>
  <c r="R32" i="9"/>
  <c r="S32" i="9" s="1"/>
  <c r="Q32" i="9"/>
  <c r="H30" i="9"/>
  <c r="R30" i="9"/>
  <c r="S30" i="9" s="1"/>
  <c r="Q30" i="9"/>
  <c r="H27" i="11"/>
  <c r="R27" i="11"/>
  <c r="S27" i="11" s="1"/>
  <c r="Q27" i="11"/>
  <c r="H29" i="11"/>
  <c r="R29" i="11"/>
  <c r="S29" i="11" s="1"/>
  <c r="Q29" i="11"/>
  <c r="P31" i="6" l="1"/>
  <c r="O31" i="11"/>
  <c r="P31" i="11" s="1"/>
  <c r="R31" i="11"/>
  <c r="S31" i="11" s="1"/>
  <c r="Q31" i="11"/>
  <c r="H31" i="11"/>
  <c r="P30" i="6"/>
  <c r="O30" i="11"/>
  <c r="P30" i="11" s="1"/>
  <c r="R30" i="11"/>
  <c r="S30" i="11" s="1"/>
  <c r="Q30" i="11"/>
  <c r="H30" i="11"/>
  <c r="Q32" i="11"/>
  <c r="H32" i="11"/>
  <c r="R32" i="11"/>
  <c r="S32" i="11" s="1"/>
  <c r="P32" i="6"/>
  <c r="O32" i="11"/>
  <c r="P32" i="11" s="1"/>
  <c r="E10" i="12" l="1"/>
  <c r="F11" i="12"/>
  <c r="G10" i="12"/>
  <c r="F12" i="12" l="1"/>
  <c r="E11" i="12"/>
  <c r="G12" i="12"/>
  <c r="G11" i="12"/>
  <c r="F10" i="12"/>
  <c r="D12" i="12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<sst xmlns="http://schemas.openxmlformats.org/spreadsheetml/2006/main" count="818" uniqueCount="130">
  <si>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</si>
  <si>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</si>
  <si>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</si>
  <si>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</si>
  <si>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</si>
  <si>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</si>
  <si>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</si>
  <si>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</si>
  <si>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</si>
  <si>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</si>
  <si>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</si>
  <si>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</si>
  <si>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</si>
  <si>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</si>
  <si>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</si>
  <si>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</si>
  <si>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</si>
  <si>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</si>
  <si>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</si>
  <si>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</si>
  <si>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</si>
  <si>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</si>
  <si>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</si>
  <si>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</si>
  <si>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</si>
  <si>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</si>
  <si>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</si>
  <si>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</si>
  <si>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</si>
  <si>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</si>
  <si>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</si>
  <si>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</si>
  <si>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</si>
  <si>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</si>
  <si>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</si>
  <si>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</si>
  <si>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</si>
  <si>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</si>
  <si>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</si>
  <si>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</si>
  <si>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</si>
  <si>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</si>
  <si>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</si>
  <si>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</si>
  <si>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</si>
  <si>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</si>
  <si>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</si>
  <si>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</si>
  <si>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</si>
  <si>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</si>
  <si>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</si>
  <si>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</si>
  <si>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</si>
  <si>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</si>
  <si>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</si>
  <si>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</si>
  <si>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</si>
  <si>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</si>
  <si>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</si>
  <si>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</si>
  <si>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</si>
  <si>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</si>
  <si>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</si>
  <si>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</si>
  <si>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</si>
  <si>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</si>
  <si>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</si>
  <si>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</si>
  <si>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</si>
  <si>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</si>
  <si>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</si>
  <si>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</si>
  <si>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</si>
  <si>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</si>
  <si>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</si>
  <si>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</si>
  <si>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</si>
  <si>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</si>
  <si>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</si>
  <si>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</si>
  <si>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</si>
  <si>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</si>
  <si>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</si>
  <si>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</si>
  <si>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</si>
  <si>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</si>
  <si>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</si>
  <si>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</si>
  <si>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</si>
  <si>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</si>
  <si>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</si>
  <si>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</si>
  <si>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</si>
  <si>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</si>
  <si>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</si>
  <si>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</si>
  <si>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</si>
  <si>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</si>
  <si>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</si>
  <si>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</si>
  <si>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นายชัยพร  ตันติเกตุ</t>
  </si>
  <si>
    <t>นายรัชพล  นาคผจญ</t>
  </si>
  <si>
    <t>นายปฏิภาณ  แซ่ลี่</t>
  </si>
  <si>
    <t>นายธนพัฒน์  ฉลาดเก็บ</t>
  </si>
  <si>
    <t>นายบุญพา  บุญเส็ง</t>
  </si>
  <si>
    <t>นายพีรณัฐ  เผือดจันทึก</t>
  </si>
  <si>
    <t>นายกฤตภาส  สีงาม</t>
  </si>
  <si>
    <t>นายถิรวัฒน์  ขาวเรือง</t>
  </si>
  <si>
    <t>นายธนวัฒน์  พิมพ์ทอง</t>
  </si>
  <si>
    <t>นายวุฒิชัย  กาวิน</t>
  </si>
  <si>
    <t>นายอมรินทร์  เพ็ญสุข</t>
  </si>
  <si>
    <t>นายจิรทีปต์  ทองสุข</t>
  </si>
  <si>
    <t>นายปรัตถกร  มงคลศิริ</t>
  </si>
  <si>
    <t>นายพงศกร  มะโนมัย</t>
  </si>
  <si>
    <t>นายฐิรภัทร  คงยงค์</t>
  </si>
  <si>
    <t>นายนันทิภาคย์  แก้วน้อย</t>
  </si>
  <si>
    <t>นางสาววรรณฤดี  จงกลณี</t>
  </si>
  <si>
    <t>นางสาวกรธิมา  นพศิริ</t>
  </si>
  <si>
    <t>นางสาวชนัญฤดี  สะพู</t>
  </si>
  <si>
    <t>นางสาวทวีพรรณ  ฉิมพาลี</t>
  </si>
  <si>
    <t>นางสาววรางคณา  ชัยมงคล</t>
  </si>
  <si>
    <t>นางสาวศลิษา  พลรัตน์</t>
  </si>
  <si>
    <t>นางสาววารี  ช้างเจริญ</t>
  </si>
  <si>
    <t>นางสาวเจนจิรา  ประจิตร</t>
  </si>
  <si>
    <t>นางสาวปิยะธิดา  ภูมิโคกรักษ์</t>
  </si>
  <si>
    <t>นางสาวอรัญญารัตน์  หาญชนะ</t>
  </si>
  <si>
    <t>นางสาวภาวิตา  วิรัตนพรกุล</t>
  </si>
  <si>
    <t>นางสาววรณัน  ผาสุข</t>
  </si>
  <si>
    <t>6/11</t>
  </si>
  <si>
    <t>นายนทีกานต์ สุนทร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</si>
</sst>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28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4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2" t="s">
        <v>0</v>
      </c>
      <c r="B2" s="93"/>
      <c r="C2" s="93"/>
      <c r="D2" s="93"/>
      <c r="E2" s="94"/>
      <c r="F2" s="95" t="s">
        <v>1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17"/>
      <c r="AF2" s="86" t="s">
        <v>2</v>
      </c>
      <c r="AG2" s="18"/>
      <c r="AH2" s="18"/>
      <c r="AI2" s="86" t="s">
        <v>3</v>
      </c>
      <c r="AJ2" s="18"/>
      <c r="AK2" s="18"/>
      <c r="AL2" s="18"/>
      <c r="AM2" s="86" t="s">
        <v>4</v>
      </c>
      <c r="AN2" s="18"/>
      <c r="AO2" s="18"/>
      <c r="AP2" s="18"/>
      <c r="AQ2" s="86" t="s">
        <v>5</v>
      </c>
      <c r="AR2" s="18"/>
      <c r="AS2" s="86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6" t="str">
        <f>C58&amp;"  "&amp;S58</f>
        <v xml:space="preserve">นายนทีกานต์ สุนทร  </v>
      </c>
      <c r="B3" s="93"/>
      <c r="C3" s="93"/>
      <c r="D3" s="93"/>
      <c r="E3" s="94"/>
      <c r="F3" s="92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17"/>
      <c r="AF3" s="87"/>
      <c r="AG3" s="18"/>
      <c r="AH3" s="18"/>
      <c r="AI3" s="87"/>
      <c r="AJ3" s="18"/>
      <c r="AK3" s="18"/>
      <c r="AL3" s="18"/>
      <c r="AM3" s="87"/>
      <c r="AN3" s="18"/>
      <c r="AO3" s="18"/>
      <c r="AP3" s="18"/>
      <c r="AQ3" s="87"/>
      <c r="AR3" s="18"/>
      <c r="AS3" s="87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8"/>
      <c r="AG4" s="18"/>
      <c r="AH4" s="18"/>
      <c r="AI4" s="88"/>
      <c r="AJ4" s="18"/>
      <c r="AK4" s="18"/>
      <c r="AL4" s="18"/>
      <c r="AM4" s="88"/>
      <c r="AN4" s="18"/>
      <c r="AO4" s="18"/>
      <c r="AP4" s="18"/>
      <c r="AQ4" s="88"/>
      <c r="AR4" s="18"/>
      <c r="AS4" s="88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6/11</v>
      </c>
      <c r="C5" s="65">
        <f>ฉบับครู!C5</f>
        <v>42493</v>
      </c>
      <c r="D5" s="24" t="str">
        <f>ฉบับครู!D5</f>
        <v>นายชัยพร  ตันติเกตุ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3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3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3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32" si="12">SUM(K5,P5,S5,X5,AB5)</f>
        <v>0</v>
      </c>
      <c r="AR5" s="20">
        <f t="shared" ref="AR5:AR49" si="13">F5+I5+N5+V5+Y5</f>
        <v>0</v>
      </c>
      <c r="AS5" s="20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6/11</v>
      </c>
      <c r="C6" s="65">
        <f>ฉบับครู!C6</f>
        <v>42866</v>
      </c>
      <c r="D6" s="24" t="str">
        <f>ฉบับครู!D6</f>
        <v>นายรัชพล  นาคผจญ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6/11</v>
      </c>
      <c r="C7" s="65">
        <f>ฉบับครู!C7</f>
        <v>42872</v>
      </c>
      <c r="D7" s="24" t="str">
        <f>ฉบับครู!D7</f>
        <v>นายปฏิภาณ  แซ่ลี่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6/11</v>
      </c>
      <c r="C8" s="65">
        <f>ฉบับครู!C8</f>
        <v>42933</v>
      </c>
      <c r="D8" s="24" t="str">
        <f>ฉบับครู!D8</f>
        <v>นายธนพัฒน์  ฉลาดเก็บ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6/11</v>
      </c>
      <c r="C9" s="65">
        <f>ฉบับครู!C9</f>
        <v>42935</v>
      </c>
      <c r="D9" s="24" t="str">
        <f>ฉบับครู!D9</f>
        <v>นายบุญพา  บุญเส็ง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6/11</v>
      </c>
      <c r="C10" s="65">
        <f>ฉบับครู!C10</f>
        <v>42937</v>
      </c>
      <c r="D10" s="24" t="str">
        <f>ฉบับครู!D10</f>
        <v>นายพีรณัฐ  เผือดจันทึก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6/11</v>
      </c>
      <c r="C11" s="65">
        <f>ฉบับครู!C11</f>
        <v>42970</v>
      </c>
      <c r="D11" s="24" t="str">
        <f>ฉบับครู!D11</f>
        <v>นายกฤตภาส  สีงาม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6/11</v>
      </c>
      <c r="C12" s="65">
        <f>ฉบับครู!C12</f>
        <v>43012</v>
      </c>
      <c r="D12" s="24" t="str">
        <f>ฉบับครู!D12</f>
        <v>นายถิรวัฒน์  ขาวเรือง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6/11</v>
      </c>
      <c r="C13" s="65">
        <f>ฉบับครู!C13</f>
        <v>43014</v>
      </c>
      <c r="D13" s="24" t="str">
        <f>ฉบับครู!D13</f>
        <v>นายธนวัฒน์  พิมพ์ทอง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6/11</v>
      </c>
      <c r="C14" s="65">
        <f>ฉบับครู!C14</f>
        <v>43021</v>
      </c>
      <c r="D14" s="24" t="str">
        <f>ฉบับครู!D14</f>
        <v>นายวุฒิชัย  กาวิน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6/11</v>
      </c>
      <c r="C15" s="65">
        <f>ฉบับครู!C15</f>
        <v>43023</v>
      </c>
      <c r="D15" s="24" t="str">
        <f>ฉบับครู!D15</f>
        <v>นายอมรินทร์  เพ็ญสุข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6/11</v>
      </c>
      <c r="C16" s="65">
        <f>ฉบับครู!C16</f>
        <v>43173</v>
      </c>
      <c r="D16" s="24" t="str">
        <f>ฉบับครู!D16</f>
        <v>นายจิรทีปต์  ทองสุข</v>
      </c>
      <c r="E16" s="25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6/11</v>
      </c>
      <c r="C17" s="65">
        <f>ฉบับครู!C17</f>
        <v>43174</v>
      </c>
      <c r="D17" s="24" t="str">
        <f>ฉบับครู!D17</f>
        <v>นายปรัตถกร  มงคลศิริ</v>
      </c>
      <c r="E17" s="25" t="str">
        <f>ฉบับครู!E17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6/11</v>
      </c>
      <c r="C18" s="65">
        <f>ฉบับครู!C18</f>
        <v>43256</v>
      </c>
      <c r="D18" s="24" t="str">
        <f>ฉบับครู!D18</f>
        <v>นายพงศกร  มะโนมัย</v>
      </c>
      <c r="E18" s="25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6/11</v>
      </c>
      <c r="C19" s="65">
        <f>ฉบับครู!C19</f>
        <v>43371</v>
      </c>
      <c r="D19" s="24" t="str">
        <f>ฉบับครู!D19</f>
        <v>นายฐิรภัทร  คงยงค์</v>
      </c>
      <c r="E19" s="25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6/11</v>
      </c>
      <c r="C20" s="65">
        <f>ฉบับครู!C20</f>
        <v>43964</v>
      </c>
      <c r="D20" s="24" t="str">
        <f>ฉบับครู!D20</f>
        <v>นายนันทิภาคย์  แก้วน้อย</v>
      </c>
      <c r="E20" s="25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6/11</v>
      </c>
      <c r="C21" s="65">
        <f>ฉบับครู!C21</f>
        <v>42833</v>
      </c>
      <c r="D21" s="24" t="str">
        <f>ฉบับครู!D21</f>
        <v>นางสาววรรณฤดี  จงกลณี</v>
      </c>
      <c r="E21" s="25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6/11</v>
      </c>
      <c r="C22" s="65">
        <f>ฉบับครู!C22</f>
        <v>42862</v>
      </c>
      <c r="D22" s="24" t="str">
        <f>ฉบับครู!D22</f>
        <v>นางสาวกรธิมา  นพศิริ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6/11</v>
      </c>
      <c r="C23" s="65">
        <f>ฉบับครู!C23</f>
        <v>42948</v>
      </c>
      <c r="D23" s="24" t="str">
        <f>ฉบับครู!D23</f>
        <v>นางสาวชนัญฤดี  สะพู</v>
      </c>
      <c r="E23" s="25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6/11</v>
      </c>
      <c r="C24" s="65">
        <f>ฉบับครู!C24</f>
        <v>42992</v>
      </c>
      <c r="D24" s="24" t="str">
        <f>ฉบับครู!D24</f>
        <v>นางสาวทวีพรรณ  ฉิมพาลี</v>
      </c>
      <c r="E24" s="25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6/11</v>
      </c>
      <c r="C25" s="65">
        <f>ฉบับครู!C25</f>
        <v>43000</v>
      </c>
      <c r="D25" s="24" t="str">
        <f>ฉบับครู!D25</f>
        <v>นางสาววรางคณา  ชัยมงคล</v>
      </c>
      <c r="E25" s="25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6/11</v>
      </c>
      <c r="C26" s="65">
        <f>ฉบับครู!C26</f>
        <v>43003</v>
      </c>
      <c r="D26" s="24" t="str">
        <f>ฉบับครู!D26</f>
        <v>นางสาวศลิษา  พลรัตน์</v>
      </c>
      <c r="E26" s="25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6/11</v>
      </c>
      <c r="C27" s="65">
        <f>ฉบับครู!C27</f>
        <v>43165</v>
      </c>
      <c r="D27" s="24" t="str">
        <f>ฉบับครู!D27</f>
        <v>นางสาววารี  ช้างเจริญ</v>
      </c>
      <c r="E27" s="25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6/11</v>
      </c>
      <c r="C28" s="65">
        <f>ฉบับครู!C28</f>
        <v>43189</v>
      </c>
      <c r="D28" s="24" t="str">
        <f>ฉบับครู!D28</f>
        <v>นางสาวเจนจิรา  ประจิตร</v>
      </c>
      <c r="E28" s="25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6/11</v>
      </c>
      <c r="C29" s="65">
        <f>ฉบับครู!C29</f>
        <v>43197</v>
      </c>
      <c r="D29" s="24" t="str">
        <f>ฉบับครู!D29</f>
        <v>นางสาวปิยะธิดา  ภูมิโคกรักษ์</v>
      </c>
      <c r="E29" s="25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6/11</v>
      </c>
      <c r="C30" s="65">
        <f>ฉบับครู!C30</f>
        <v>43248</v>
      </c>
      <c r="D30" s="24" t="str">
        <f>ฉบับครู!D30</f>
        <v>นางสาวอรัญญารัตน์  หาญชนะ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6/11</v>
      </c>
      <c r="C31" s="65">
        <f>ฉบับครู!C31</f>
        <v>43358</v>
      </c>
      <c r="D31" s="24" t="str">
        <f>ฉบับครู!D31</f>
        <v>นางสาวภาวิตา  วิรัตนพรกุล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6/11</v>
      </c>
      <c r="C32" s="65">
        <f>ฉบับครู!C32</f>
        <v>43372</v>
      </c>
      <c r="D32" s="24" t="str">
        <f>ฉบับครู!D32</f>
        <v>นางสาววรณัน  ผาสุข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/>
      <c r="C33" s="65"/>
      <c r="D33" s="24"/>
      <c r="E33" s="25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/>
      <c r="C34" s="65"/>
      <c r="D34" s="24"/>
      <c r="E34" s="25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/>
      <c r="C35" s="65"/>
      <c r="D35" s="24"/>
      <c r="E35" s="25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/>
      <c r="C36" s="65"/>
      <c r="D36" s="24"/>
      <c r="E36" s="25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/>
      <c r="C37" s="65"/>
      <c r="D37" s="24"/>
      <c r="E37" s="25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/>
      <c r="C38" s="65"/>
      <c r="D38" s="24"/>
      <c r="E38" s="25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/>
      <c r="C39" s="65"/>
      <c r="D39" s="24"/>
      <c r="E39" s="2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/>
      <c r="C40" s="65"/>
      <c r="D40" s="24"/>
      <c r="E40" s="2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/>
      <c r="C41" s="65"/>
      <c r="D41" s="24"/>
      <c r="E41" s="2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/>
      <c r="C42" s="65"/>
      <c r="D42" s="24"/>
      <c r="E42" s="2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/>
      <c r="C43" s="65"/>
      <c r="D43" s="24"/>
      <c r="E43" s="2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7" t="s">
        <v>62</v>
      </c>
      <c r="D57" s="90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7" t="s">
        <v>62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1" t="s">
        <v>129</v>
      </c>
      <c r="D58" s="98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9"/>
      <c r="P58" s="90"/>
      <c r="Q58" s="90"/>
      <c r="R58" s="40"/>
      <c r="S58" s="89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9" t="s">
        <v>63</v>
      </c>
      <c r="D59" s="90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1"/>
      <c r="P59" s="90"/>
      <c r="Q59" s="90"/>
      <c r="R59" s="40"/>
      <c r="S59" s="89" t="s">
        <v>63</v>
      </c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86"/>
  <sheetViews>
    <sheetView topLeftCell="A28" workbookViewId="0">
      <selection activeCell="A33" sqref="A33:XFD4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2" t="s">
        <v>0</v>
      </c>
      <c r="C2" s="93"/>
      <c r="D2" s="93"/>
      <c r="E2" s="93"/>
      <c r="F2" s="94"/>
      <c r="G2" s="59"/>
      <c r="H2" s="105" t="s">
        <v>87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6/11</v>
      </c>
      <c r="D5" s="76">
        <f>ฉบับนักเรียน!C5</f>
        <v>42493</v>
      </c>
      <c r="E5" s="42" t="str">
        <f>ฉบับนักเรียน!D5</f>
        <v>นายชัยพร  ตันติเกตุ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3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3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3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3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32" si="4">IF(O5&gt;4,"มีจุดแข็ง","ไม่มีจุดแข็ง")</f>
        <v>ไม่มีจุดแข็ง</v>
      </c>
      <c r="Q5" s="60">
        <f t="shared" ref="Q5:Q32" si="5">G5+I5+K5+M5</f>
        <v>0</v>
      </c>
      <c r="R5" s="60">
        <f t="shared" ref="R5:R32" si="6">SUM(G5,I5,K5,M5)</f>
        <v>0</v>
      </c>
      <c r="S5" s="26" t="str">
        <f t="shared" ref="S5:S3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6/11</v>
      </c>
      <c r="D6" s="76">
        <f>ฉบับนักเรียน!C6</f>
        <v>42866</v>
      </c>
      <c r="E6" s="42" t="str">
        <f>ฉบับนักเรียน!D6</f>
        <v>นายรัชพล  นาคผจญ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6/11</v>
      </c>
      <c r="D7" s="76">
        <f>ฉบับนักเรียน!C7</f>
        <v>42872</v>
      </c>
      <c r="E7" s="42" t="str">
        <f>ฉบับนักเรียน!D7</f>
        <v>นายปฏิภาณ  แซ่ลี่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6/11</v>
      </c>
      <c r="D8" s="76">
        <f>ฉบับนักเรียน!C8</f>
        <v>42933</v>
      </c>
      <c r="E8" s="42" t="str">
        <f>ฉบับนักเรียน!D8</f>
        <v>นายธนพัฒน์  ฉลาดเก็บ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6/11</v>
      </c>
      <c r="D9" s="76">
        <f>ฉบับนักเรียน!C9</f>
        <v>42935</v>
      </c>
      <c r="E9" s="42" t="str">
        <f>ฉบับนักเรียน!D9</f>
        <v>นายบุญพา  บุญเส็ง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6/11</v>
      </c>
      <c r="D10" s="76">
        <f>ฉบับนักเรียน!C10</f>
        <v>42937</v>
      </c>
      <c r="E10" s="42" t="str">
        <f>ฉบับนักเรียน!D10</f>
        <v>นายพีรณัฐ  เผือดจันทึก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6/11</v>
      </c>
      <c r="D11" s="76">
        <f>ฉบับนักเรียน!C11</f>
        <v>42970</v>
      </c>
      <c r="E11" s="42" t="str">
        <f>ฉบับนักเรียน!D11</f>
        <v>นายกฤตภาส  สีงาม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6/11</v>
      </c>
      <c r="D12" s="76">
        <f>ฉบับนักเรียน!C12</f>
        <v>43012</v>
      </c>
      <c r="E12" s="42" t="str">
        <f>ฉบับนักเรียน!D12</f>
        <v>นายถิรวัฒน์  ขาวเรือง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6/11</v>
      </c>
      <c r="D13" s="76">
        <f>ฉบับนักเรียน!C13</f>
        <v>43014</v>
      </c>
      <c r="E13" s="42" t="str">
        <f>ฉบับนักเรียน!D13</f>
        <v>นายธนวัฒน์  พิมพ์ทอง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6/11</v>
      </c>
      <c r="D14" s="76">
        <f>ฉบับนักเรียน!C14</f>
        <v>43021</v>
      </c>
      <c r="E14" s="42" t="str">
        <f>ฉบับนักเรียน!D14</f>
        <v>นายวุฒิชัย  กาวิน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6/11</v>
      </c>
      <c r="D15" s="76">
        <f>ฉบับนักเรียน!C15</f>
        <v>43023</v>
      </c>
      <c r="E15" s="42" t="str">
        <f>ฉบับนักเรียน!D15</f>
        <v>นายอมรินทร์  เพ็ญสุข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6/11</v>
      </c>
      <c r="D16" s="76">
        <f>ฉบับนักเรียน!C16</f>
        <v>43173</v>
      </c>
      <c r="E16" s="42" t="str">
        <f>ฉบับนักเรียน!D16</f>
        <v>นายจิรทีปต์  ทองสุข</v>
      </c>
      <c r="F16" s="26" t="str">
        <f>ฉบับนักเรียน!E16</f>
        <v>ชาย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6/11</v>
      </c>
      <c r="D17" s="76">
        <f>ฉบับนักเรียน!C17</f>
        <v>43174</v>
      </c>
      <c r="E17" s="42" t="str">
        <f>ฉบับนักเรียน!D17</f>
        <v>นายปรัตถกร  มงคลศิริ</v>
      </c>
      <c r="F17" s="26" t="str">
        <f>ฉบับนักเรียน!E17</f>
        <v>ชาย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6/11</v>
      </c>
      <c r="D18" s="76">
        <f>ฉบับนักเรียน!C18</f>
        <v>43256</v>
      </c>
      <c r="E18" s="42" t="str">
        <f>ฉบับนักเรียน!D18</f>
        <v>นายพงศกร  มะโนมัย</v>
      </c>
      <c r="F18" s="26" t="str">
        <f>ฉบับนักเรียน!E18</f>
        <v>ชาย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6/11</v>
      </c>
      <c r="D19" s="76">
        <f>ฉบับนักเรียน!C19</f>
        <v>43371</v>
      </c>
      <c r="E19" s="42" t="str">
        <f>ฉบับนักเรียน!D19</f>
        <v>นายฐิรภัทร  คงยงค์</v>
      </c>
      <c r="F19" s="26" t="str">
        <f>ฉบับนักเรียน!E19</f>
        <v>ชาย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6/11</v>
      </c>
      <c r="D20" s="76">
        <f>ฉบับนักเรียน!C20</f>
        <v>43964</v>
      </c>
      <c r="E20" s="42" t="str">
        <f>ฉบับนักเรียน!D20</f>
        <v>นายนันทิภาคย์  แก้วน้อย</v>
      </c>
      <c r="F20" s="26" t="str">
        <f>ฉบับนักเรียน!E20</f>
        <v>ชาย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6/11</v>
      </c>
      <c r="D21" s="76">
        <f>ฉบับนักเรียน!C21</f>
        <v>42833</v>
      </c>
      <c r="E21" s="42" t="str">
        <f>ฉบับนักเรียน!D21</f>
        <v>นางสาววรรณฤดี  จงกลณี</v>
      </c>
      <c r="F21" s="26" t="str">
        <f>ฉบับนักเรียน!E21</f>
        <v>หญิง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6/11</v>
      </c>
      <c r="D22" s="76">
        <f>ฉบับนักเรียน!C22</f>
        <v>42862</v>
      </c>
      <c r="E22" s="42" t="str">
        <f>ฉบับนักเรียน!D22</f>
        <v>นางสาวกรธิมา  นพศิริ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6/11</v>
      </c>
      <c r="D23" s="76">
        <f>ฉบับนักเรียน!C23</f>
        <v>42948</v>
      </c>
      <c r="E23" s="42" t="str">
        <f>ฉบับนักเรียน!D23</f>
        <v>นางสาวชนัญฤดี  สะพู</v>
      </c>
      <c r="F23" s="26" t="str">
        <f>ฉบับนักเรียน!E23</f>
        <v>หญิง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6/11</v>
      </c>
      <c r="D24" s="76">
        <f>ฉบับนักเรียน!C24</f>
        <v>42992</v>
      </c>
      <c r="E24" s="42" t="str">
        <f>ฉบับนักเรียน!D24</f>
        <v>นางสาวทวีพรรณ  ฉิมพาลี</v>
      </c>
      <c r="F24" s="26" t="str">
        <f>ฉบับนักเรียน!E24</f>
        <v>หญิง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6/11</v>
      </c>
      <c r="D25" s="76">
        <f>ฉบับนักเรียน!C25</f>
        <v>43000</v>
      </c>
      <c r="E25" s="42" t="str">
        <f>ฉบับนักเรียน!D25</f>
        <v>นางสาววรางคณา  ชัยมงคล</v>
      </c>
      <c r="F25" s="26" t="str">
        <f>ฉบับนักเรียน!E25</f>
        <v>หญิง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6/11</v>
      </c>
      <c r="D26" s="76">
        <f>ฉบับนักเรียน!C26</f>
        <v>43003</v>
      </c>
      <c r="E26" s="42" t="str">
        <f>ฉบับนักเรียน!D26</f>
        <v>นางสาวศลิษา  พลรัตน์</v>
      </c>
      <c r="F26" s="26" t="str">
        <f>ฉบับนักเรียน!E26</f>
        <v>หญิง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6/11</v>
      </c>
      <c r="D27" s="76">
        <f>ฉบับนักเรียน!C27</f>
        <v>43165</v>
      </c>
      <c r="E27" s="42" t="str">
        <f>ฉบับนักเรียน!D27</f>
        <v>นางสาววารี  ช้างเจริญ</v>
      </c>
      <c r="F27" s="26" t="str">
        <f>ฉบับนักเรียน!E27</f>
        <v>หญิง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6/11</v>
      </c>
      <c r="D28" s="76">
        <f>ฉบับนักเรียน!C28</f>
        <v>43189</v>
      </c>
      <c r="E28" s="42" t="str">
        <f>ฉบับนักเรียน!D28</f>
        <v>นางสาวเจนจิรา  ประจิตร</v>
      </c>
      <c r="F28" s="26" t="str">
        <f>ฉบับนักเรียน!E28</f>
        <v>หญิง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6/11</v>
      </c>
      <c r="D29" s="76">
        <f>ฉบับนักเรียน!C29</f>
        <v>43197</v>
      </c>
      <c r="E29" s="42" t="str">
        <f>ฉบับนักเรียน!D29</f>
        <v>นางสาวปิยะธิดา  ภูมิโคกรักษ์</v>
      </c>
      <c r="F29" s="26" t="str">
        <f>ฉบับนักเรียน!E29</f>
        <v>หญิง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6/11</v>
      </c>
      <c r="D30" s="76">
        <f>ฉบับนักเรียน!C30</f>
        <v>43248</v>
      </c>
      <c r="E30" s="42" t="str">
        <f>ฉบับนักเรียน!D30</f>
        <v>นางสาวอรัญญารัตน์  หาญชนะ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6/11</v>
      </c>
      <c r="D31" s="76">
        <f>ฉบับนักเรียน!C31</f>
        <v>43358</v>
      </c>
      <c r="E31" s="42" t="str">
        <f>ฉบับนักเรียน!D31</f>
        <v>นางสาวภาวิตา  วิรัตนพรกุล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6/11</v>
      </c>
      <c r="D32" s="76">
        <f>ฉบับนักเรียน!C32</f>
        <v>43372</v>
      </c>
      <c r="E32" s="42" t="str">
        <f>ฉบับนักเรียน!D32</f>
        <v>นางสาววรณัน  ผาสุข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s="46" customFormat="1" ht="15.75" customHeight="1" x14ac:dyDescent="0.6">
      <c r="A33" s="40"/>
      <c r="B33" s="62"/>
      <c r="C33" s="71"/>
      <c r="D33" s="45"/>
      <c r="E33" s="53"/>
      <c r="F33" s="54"/>
      <c r="G33" s="72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s="46" customFormat="1" ht="15.75" customHeight="1" x14ac:dyDescent="0.6">
      <c r="A34" s="40"/>
      <c r="B34" s="62"/>
      <c r="C34" s="71"/>
      <c r="D34" s="45"/>
      <c r="E34" s="53"/>
      <c r="F34" s="54"/>
      <c r="G34" s="72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s="46" customFormat="1" ht="15.75" customHeight="1" x14ac:dyDescent="0.6">
      <c r="A35" s="40"/>
      <c r="B35" s="62"/>
      <c r="C35" s="71"/>
      <c r="D35" s="45"/>
      <c r="E35" s="53"/>
      <c r="F35" s="54"/>
      <c r="G35" s="72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s="46" customFormat="1" ht="15.75" customHeight="1" x14ac:dyDescent="0.6">
      <c r="A36" s="40"/>
      <c r="B36" s="73"/>
      <c r="C36" s="74"/>
      <c r="D36" s="75"/>
      <c r="E36" s="53"/>
      <c r="F36" s="54"/>
      <c r="G36" s="72"/>
      <c r="H36" s="54"/>
      <c r="I36" s="54"/>
      <c r="J36" s="54"/>
      <c r="K36" s="54"/>
      <c r="L36" s="54"/>
      <c r="M36" s="54"/>
      <c r="N36" s="54"/>
      <c r="O36" s="54"/>
      <c r="P36" s="73"/>
      <c r="Q36" s="54"/>
      <c r="R36" s="54"/>
      <c r="S36" s="54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s="46" customFormat="1" ht="15.75" customHeight="1" x14ac:dyDescent="0.6">
      <c r="A37" s="40"/>
      <c r="B37" s="73"/>
      <c r="C37" s="74"/>
      <c r="D37" s="45" t="str">
        <f>report1!D56</f>
        <v>(ลงชื่อ)</v>
      </c>
      <c r="E37" s="53"/>
      <c r="F37" s="54"/>
      <c r="G37" s="72"/>
      <c r="H37" s="54"/>
      <c r="I37" s="54"/>
      <c r="J37" s="54"/>
      <c r="K37" s="54"/>
      <c r="L37" s="54" t="str">
        <f>report1!L56</f>
        <v xml:space="preserve">                 (ลงชื่อ)</v>
      </c>
      <c r="M37" s="54"/>
      <c r="N37" s="54"/>
      <c r="O37" s="54"/>
      <c r="P37" s="54"/>
      <c r="Q37" s="54"/>
      <c r="R37" s="54"/>
      <c r="S37" s="54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s="46" customFormat="1" ht="15.75" customHeight="1" x14ac:dyDescent="0.6">
      <c r="A38" s="40"/>
      <c r="B38" s="73"/>
      <c r="C38" s="74"/>
      <c r="D38" s="45"/>
      <c r="E38" s="54" t="str">
        <f>report1!E57</f>
        <v>นายนทีกานต์ สุนทร</v>
      </c>
      <c r="F38" s="54"/>
      <c r="G38" s="72"/>
      <c r="H38" s="54"/>
      <c r="I38" s="54"/>
      <c r="J38" s="54"/>
      <c r="K38" s="54"/>
      <c r="L38" s="54"/>
      <c r="M38" s="54"/>
      <c r="N38" s="91">
        <f>report1!N57</f>
        <v>0</v>
      </c>
      <c r="O38" s="90"/>
      <c r="P38" s="90"/>
      <c r="Q38" s="54"/>
      <c r="R38" s="54"/>
      <c r="S38" s="54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s="46" customFormat="1" ht="15.75" customHeight="1" x14ac:dyDescent="0.6">
      <c r="A39" s="40"/>
      <c r="B39" s="73"/>
      <c r="C39" s="74"/>
      <c r="D39" s="45"/>
      <c r="E39" s="54" t="str">
        <f>report1!E58</f>
        <v xml:space="preserve">      ครูที่ปรึกษา</v>
      </c>
      <c r="F39" s="54"/>
      <c r="G39" s="72"/>
      <c r="H39" s="54"/>
      <c r="I39" s="54"/>
      <c r="J39" s="54"/>
      <c r="K39" s="54"/>
      <c r="L39" s="54"/>
      <c r="M39" s="54"/>
      <c r="N39" s="91" t="str">
        <f>report1!N58</f>
        <v>ครูที่ปรึกษา</v>
      </c>
      <c r="O39" s="90"/>
      <c r="P39" s="90"/>
      <c r="Q39" s="54"/>
      <c r="R39" s="54"/>
      <c r="S39" s="54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s="46" customFormat="1" ht="15.75" customHeight="1" x14ac:dyDescent="0.6">
      <c r="A40" s="40"/>
      <c r="B40" s="73"/>
      <c r="C40" s="74"/>
      <c r="D40" s="75"/>
      <c r="E40" s="53"/>
      <c r="F40" s="54"/>
      <c r="G40" s="72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5.75" customHeight="1" x14ac:dyDescent="0.5">
      <c r="A41" s="2"/>
      <c r="B41" s="7"/>
      <c r="C41" s="8"/>
      <c r="D41" s="10"/>
      <c r="E41" s="11"/>
      <c r="F41" s="9"/>
      <c r="G41" s="12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5.75" customHeight="1" x14ac:dyDescent="0.5">
      <c r="A42" s="2"/>
      <c r="B42" s="7"/>
      <c r="C42" s="8"/>
      <c r="D42" s="10"/>
      <c r="E42" s="11"/>
      <c r="F42" s="9"/>
      <c r="G42" s="12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customHeight="1" x14ac:dyDescent="0.5">
      <c r="A43" s="2"/>
      <c r="B43" s="7"/>
      <c r="C43" s="8"/>
      <c r="D43" s="10"/>
      <c r="E43" s="11"/>
      <c r="F43" s="9"/>
      <c r="G43" s="12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5.75" customHeight="1" x14ac:dyDescent="0.5">
      <c r="A44" s="2"/>
      <c r="B44" s="7"/>
      <c r="C44" s="8"/>
      <c r="D44" s="10"/>
      <c r="E44" s="11"/>
      <c r="F44" s="9"/>
      <c r="G44" s="12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7"/>
      <c r="C45" s="8"/>
      <c r="D45" s="10"/>
      <c r="E45" s="11"/>
      <c r="F45" s="9"/>
      <c r="G45" s="12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7"/>
      <c r="C46" s="8"/>
      <c r="D46" s="10"/>
      <c r="E46" s="11"/>
      <c r="F46" s="9"/>
      <c r="G46" s="12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5.75" customHeight="1" x14ac:dyDescent="0.5">
      <c r="A47" s="2"/>
      <c r="B47" s="7"/>
      <c r="C47" s="8"/>
      <c r="D47" s="10"/>
      <c r="E47" s="11"/>
      <c r="F47" s="9"/>
      <c r="G47" s="12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8.75" customHeight="1" x14ac:dyDescent="0.5">
      <c r="A48" s="6"/>
      <c r="B48" s="7"/>
      <c r="C48" s="7"/>
      <c r="D48" s="13"/>
      <c r="E48" s="14"/>
      <c r="F48" s="7"/>
      <c r="G48" s="15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8.75" customHeight="1" x14ac:dyDescent="0.5">
      <c r="A49" s="2"/>
      <c r="B49" s="2"/>
      <c r="C49" s="2"/>
      <c r="D49" s="3"/>
      <c r="E49" s="2"/>
      <c r="F49" s="2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8.75" customHeight="1" x14ac:dyDescent="0.5">
      <c r="A50" s="2"/>
      <c r="B50" s="2"/>
      <c r="C50" s="2"/>
      <c r="D50" s="3"/>
      <c r="E50" s="3"/>
      <c r="F50" s="2"/>
      <c r="G50" s="16"/>
      <c r="H50" s="2"/>
      <c r="I50" s="2"/>
      <c r="J50" s="2"/>
      <c r="K50" s="2"/>
      <c r="L50" s="2"/>
      <c r="M50" s="2"/>
      <c r="N50" s="103"/>
      <c r="O50" s="104"/>
      <c r="P50" s="10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8.75" customHeight="1" x14ac:dyDescent="0.5">
      <c r="A51" s="2"/>
      <c r="B51" s="2"/>
      <c r="C51" s="2"/>
      <c r="D51" s="3"/>
      <c r="E51" s="3"/>
      <c r="F51" s="2"/>
      <c r="G51" s="16"/>
      <c r="H51" s="2"/>
      <c r="I51" s="2"/>
      <c r="J51" s="2"/>
      <c r="K51" s="2"/>
      <c r="L51" s="2"/>
      <c r="M51" s="11"/>
      <c r="N51" s="103"/>
      <c r="O51" s="104"/>
      <c r="P51" s="104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5">
      <c r="A52" s="2"/>
      <c r="B52" s="2"/>
      <c r="C52" s="2"/>
      <c r="D52" s="3"/>
      <c r="E52" s="2"/>
      <c r="F52" s="2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5">
      <c r="A53" s="2"/>
      <c r="B53" s="2"/>
      <c r="C53" s="2"/>
      <c r="D53" s="3"/>
      <c r="E53" s="2"/>
      <c r="F53" s="2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5">
      <c r="A54" s="2"/>
      <c r="B54" s="2"/>
      <c r="C54" s="2"/>
      <c r="D54" s="3"/>
      <c r="E54" s="2"/>
      <c r="F54" s="2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5">
      <c r="A55" s="2"/>
      <c r="B55" s="2"/>
      <c r="C55" s="2"/>
      <c r="D55" s="3"/>
      <c r="E55" s="2"/>
      <c r="F55" s="2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5">
      <c r="A56" s="2"/>
      <c r="B56" s="2"/>
      <c r="C56" s="2"/>
      <c r="D56" s="3"/>
      <c r="E56" s="2"/>
      <c r="F56" s="2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5">
      <c r="A57" s="2"/>
      <c r="B57" s="2"/>
      <c r="C57" s="2"/>
      <c r="D57" s="3"/>
      <c r="E57" s="2"/>
      <c r="F57" s="2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5">
      <c r="A58" s="2"/>
      <c r="B58" s="2"/>
      <c r="C58" s="2"/>
      <c r="D58" s="3"/>
      <c r="E58" s="2"/>
      <c r="F58" s="2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</sheetData>
  <mergeCells count="7">
    <mergeCell ref="N50:P50"/>
    <mergeCell ref="N51:P51"/>
    <mergeCell ref="B2:F2"/>
    <mergeCell ref="H2:S2"/>
    <mergeCell ref="B3:F3"/>
    <mergeCell ref="N38:P38"/>
    <mergeCell ref="N39:P39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3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6" t="s">
        <v>88</v>
      </c>
      <c r="C1" s="107"/>
      <c r="D1" s="107"/>
      <c r="E1" s="107"/>
      <c r="F1" s="107"/>
      <c r="G1" s="107"/>
      <c r="H1" s="107"/>
      <c r="I1" s="106" t="s">
        <v>99</v>
      </c>
      <c r="J1" s="107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COUNTIF(summary!H5:'summary'!H47,"=ปกติ")</f>
        <v>28</v>
      </c>
      <c r="E10" s="40">
        <f>COUNTIF(summary!J5:'summary'!J47,"=ปกติ")</f>
        <v>28</v>
      </c>
      <c r="F10" s="40">
        <f>COUNTIF(summary!L5:'summary'!L47,"=ปกติ")</f>
        <v>28</v>
      </c>
      <c r="G10" s="40">
        <f>COUNTIF(summary!N5:'summary'!N47,"=ปกติ")</f>
        <v>28</v>
      </c>
      <c r="H10" s="45" t="s">
        <v>94</v>
      </c>
      <c r="I10" s="40">
        <f>COUNTIF(summary!P5:'summary'!P47,"=มีจุดแข็ง")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COUNTIF(summary!H5:'summary'!H47,"=เสี่ยง")</f>
        <v>0</v>
      </c>
      <c r="E11" s="40">
        <f>COUNTIF(summary!J5:'summary'!J47,"=เสี่ยง")</f>
        <v>0</v>
      </c>
      <c r="F11" s="40">
        <f>COUNTIF(summary!L5:'summary'!L47,"=เสี่ยง")</f>
        <v>0</v>
      </c>
      <c r="G11" s="40">
        <f>COUNTIF(summary!N5:'summary'!N47,"=เสี่ยง")</f>
        <v>0</v>
      </c>
      <c r="H11" s="40" t="s">
        <v>96</v>
      </c>
      <c r="I11" s="40">
        <f>COUNTIF(summary!P5:'summary'!P47,"=ไม่มีจุดแข็ง")</f>
        <v>28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COUNTIF(summary!H5:'summary'!H47,"=มีปัญหา")</f>
        <v>0</v>
      </c>
      <c r="E12" s="40">
        <f>COUNTIF(summary!J5:'summary'!J47,"=มีปัญหา")</f>
        <v>0</v>
      </c>
      <c r="F12" s="40">
        <f>COUNTIF(summary!L5:'summary'!L47,"=มีปัญหา")</f>
        <v>0</v>
      </c>
      <c r="G12" s="40">
        <f>COUNTIF(summary!N5:'summary'!N47,"=มีปัญหา")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COUNTIF(summary!S5:'summary'!S47,"=ปกติ")</f>
        <v>28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COUNTIF(summary!S5:'summary'!S47,"=เสี่ยง")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COUNTIF(summary!S5:'summary'!S47,"=มีปัญหา")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7" t="s">
        <v>62</v>
      </c>
      <c r="C51" s="90"/>
      <c r="D51" s="90"/>
      <c r="E51" s="90"/>
      <c r="F51" s="40"/>
      <c r="G51" s="97" t="s">
        <v>62</v>
      </c>
      <c r="H51" s="90"/>
      <c r="I51" s="90"/>
      <c r="J51" s="9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9" t="str">
        <f>summary!E38</f>
        <v>นายนทีกานต์ สุนทร</v>
      </c>
      <c r="C52" s="90"/>
      <c r="D52" s="90"/>
      <c r="E52" s="90"/>
      <c r="F52" s="40"/>
      <c r="G52" s="89">
        <f>summary!N38</f>
        <v>0</v>
      </c>
      <c r="H52" s="90"/>
      <c r="I52" s="90"/>
      <c r="J52" s="9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9" t="s">
        <v>63</v>
      </c>
      <c r="C53" s="90"/>
      <c r="D53" s="90"/>
      <c r="E53" s="90"/>
      <c r="F53" s="40"/>
      <c r="G53" s="89" t="s">
        <v>63</v>
      </c>
      <c r="H53" s="90"/>
      <c r="I53" s="90"/>
      <c r="J53" s="9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2" t="s">
        <v>0</v>
      </c>
      <c r="B2" s="93"/>
      <c r="C2" s="93"/>
      <c r="D2" s="93"/>
      <c r="E2" s="94"/>
      <c r="F2" s="95" t="s">
        <v>64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36"/>
      <c r="AF2" s="86" t="s">
        <v>2</v>
      </c>
      <c r="AG2" s="37"/>
      <c r="AH2" s="37"/>
      <c r="AI2" s="86" t="s">
        <v>3</v>
      </c>
      <c r="AJ2" s="37"/>
      <c r="AK2" s="37"/>
      <c r="AL2" s="37"/>
      <c r="AM2" s="86" t="s">
        <v>4</v>
      </c>
      <c r="AN2" s="37"/>
      <c r="AO2" s="37"/>
      <c r="AP2" s="37"/>
      <c r="AQ2" s="86" t="s">
        <v>5</v>
      </c>
      <c r="AR2" s="37"/>
      <c r="AS2" s="86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2" t="str">
        <f>ฉบับนักเรียน!A3</f>
        <v xml:space="preserve">นายนทีกานต์ สุนทร  </v>
      </c>
      <c r="B3" s="93"/>
      <c r="C3" s="93"/>
      <c r="D3" s="93"/>
      <c r="E3" s="94"/>
      <c r="F3" s="92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36"/>
      <c r="AF3" s="87"/>
      <c r="AG3" s="37"/>
      <c r="AH3" s="37"/>
      <c r="AI3" s="87"/>
      <c r="AJ3" s="37"/>
      <c r="AK3" s="37"/>
      <c r="AL3" s="37"/>
      <c r="AM3" s="87"/>
      <c r="AN3" s="37"/>
      <c r="AO3" s="37"/>
      <c r="AP3" s="37"/>
      <c r="AQ3" s="87"/>
      <c r="AR3" s="37"/>
      <c r="AS3" s="87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88"/>
      <c r="AG4" s="37"/>
      <c r="AH4" s="37"/>
      <c r="AI4" s="88"/>
      <c r="AJ4" s="37"/>
      <c r="AK4" s="37"/>
      <c r="AL4" s="37"/>
      <c r="AM4" s="88"/>
      <c r="AN4" s="37"/>
      <c r="AO4" s="37"/>
      <c r="AP4" s="37"/>
      <c r="AQ4" s="88"/>
      <c r="AR4" s="37"/>
      <c r="AS4" s="88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128</v>
      </c>
      <c r="C5" s="85">
        <v>42493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3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3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3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32" si="12">SUM(K5,P5,S5,X5,AB5)</f>
        <v>0</v>
      </c>
      <c r="AR5" s="38">
        <f t="shared" ref="AR5:AR48" si="13">F5+I5+N5+V5+Y5</f>
        <v>0</v>
      </c>
      <c r="AS5" s="38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128</v>
      </c>
      <c r="C6" s="85">
        <v>42866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128</v>
      </c>
      <c r="C7" s="84">
        <v>42872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128</v>
      </c>
      <c r="C8" s="82">
        <v>42933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128</v>
      </c>
      <c r="C9" s="82">
        <v>42935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128</v>
      </c>
      <c r="C10" s="82">
        <v>42937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128</v>
      </c>
      <c r="C11" s="82">
        <v>42970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128</v>
      </c>
      <c r="C12" s="82">
        <v>43012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128</v>
      </c>
      <c r="C13" s="82">
        <v>43014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128</v>
      </c>
      <c r="C14" s="82">
        <v>43021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128</v>
      </c>
      <c r="C15" s="82">
        <v>43023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128</v>
      </c>
      <c r="C16" s="82">
        <v>43173</v>
      </c>
      <c r="D16" s="24" t="s">
        <v>111</v>
      </c>
      <c r="E16" s="38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128</v>
      </c>
      <c r="C17" s="82">
        <v>43174</v>
      </c>
      <c r="D17" s="24" t="s">
        <v>112</v>
      </c>
      <c r="E17" s="38" t="s">
        <v>67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128</v>
      </c>
      <c r="C18" s="82">
        <v>43256</v>
      </c>
      <c r="D18" s="24" t="s">
        <v>113</v>
      </c>
      <c r="E18" s="38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128</v>
      </c>
      <c r="C19" s="82">
        <v>43371</v>
      </c>
      <c r="D19" s="24" t="s">
        <v>114</v>
      </c>
      <c r="E19" s="38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128</v>
      </c>
      <c r="C20" s="82">
        <v>43964</v>
      </c>
      <c r="D20" s="24" t="s">
        <v>115</v>
      </c>
      <c r="E20" s="38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128</v>
      </c>
      <c r="C21" s="83">
        <v>42833</v>
      </c>
      <c r="D21" s="24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128</v>
      </c>
      <c r="C22" s="83">
        <v>42862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128</v>
      </c>
      <c r="C23" s="82">
        <v>42948</v>
      </c>
      <c r="D23" s="24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128</v>
      </c>
      <c r="C24" s="82">
        <v>42992</v>
      </c>
      <c r="D24" s="24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128</v>
      </c>
      <c r="C25" s="82">
        <v>43000</v>
      </c>
      <c r="D25" s="24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128</v>
      </c>
      <c r="C26" s="82">
        <v>43003</v>
      </c>
      <c r="D26" s="24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128</v>
      </c>
      <c r="C27" s="82">
        <v>43165</v>
      </c>
      <c r="D27" s="24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128</v>
      </c>
      <c r="C28" s="82">
        <v>43189</v>
      </c>
      <c r="D28" s="24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128</v>
      </c>
      <c r="C29" s="82">
        <v>43197</v>
      </c>
      <c r="D29" s="24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128</v>
      </c>
      <c r="C30" s="82">
        <v>43248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128</v>
      </c>
      <c r="C31" s="82">
        <v>43358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128</v>
      </c>
      <c r="C32" s="82">
        <v>43372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/>
      <c r="C33" s="82"/>
      <c r="D33" s="24"/>
      <c r="E33" s="2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/>
      <c r="C34" s="82"/>
      <c r="D34" s="24"/>
      <c r="E34" s="2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/>
      <c r="C35" s="82"/>
      <c r="D35" s="24"/>
      <c r="E35" s="20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/>
      <c r="C36" s="82"/>
      <c r="D36" s="24"/>
      <c r="E36" s="20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/>
      <c r="C37" s="82"/>
      <c r="D37" s="24"/>
      <c r="E37" s="20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/>
      <c r="C38" s="82"/>
      <c r="D38" s="24"/>
      <c r="E38" s="20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/>
      <c r="C39" s="82"/>
      <c r="D39" s="24"/>
      <c r="E39" s="20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/>
      <c r="C40" s="82"/>
      <c r="D40" s="24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/>
      <c r="C41" s="84"/>
      <c r="D41" s="24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/>
      <c r="C42" s="84"/>
      <c r="D42" s="24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/>
      <c r="C43" s="84"/>
      <c r="D43" s="24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7" t="s">
        <v>62</v>
      </c>
      <c r="D56" s="90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7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1" t="s">
        <v>129</v>
      </c>
      <c r="D57" s="98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9"/>
      <c r="P57" s="90"/>
      <c r="Q57" s="90"/>
      <c r="R57" s="40"/>
      <c r="S57" s="89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9" t="s">
        <v>63</v>
      </c>
      <c r="D58" s="90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1"/>
      <c r="P58" s="90"/>
      <c r="Q58" s="90"/>
      <c r="R58" s="40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49" activePane="bottomLeft" state="frozen"/>
      <selection pane="bottomLeft" activeCell="C62" sqref="C62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9" t="s">
        <v>0</v>
      </c>
      <c r="B2" s="93"/>
      <c r="C2" s="93"/>
      <c r="D2" s="93"/>
      <c r="E2" s="94"/>
      <c r="F2" s="100" t="s">
        <v>69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24"/>
      <c r="AF2" s="86" t="s">
        <v>2</v>
      </c>
      <c r="AG2" s="37"/>
      <c r="AH2" s="37"/>
      <c r="AI2" s="86" t="s">
        <v>3</v>
      </c>
      <c r="AJ2" s="37"/>
      <c r="AK2" s="37"/>
      <c r="AL2" s="37"/>
      <c r="AM2" s="86" t="s">
        <v>4</v>
      </c>
      <c r="AN2" s="37"/>
      <c r="AO2" s="37"/>
      <c r="AP2" s="37"/>
      <c r="AQ2" s="86" t="s">
        <v>5</v>
      </c>
      <c r="AR2" s="37"/>
      <c r="AS2" s="86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92" t="str">
        <f>ฉบับนักเรียน!A3</f>
        <v xml:space="preserve">นายนทีกานต์ สุนทร  </v>
      </c>
      <c r="B3" s="93"/>
      <c r="C3" s="93"/>
      <c r="D3" s="93"/>
      <c r="E3" s="94"/>
      <c r="F3" s="99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24"/>
      <c r="AF3" s="87"/>
      <c r="AG3" s="37"/>
      <c r="AH3" s="37"/>
      <c r="AI3" s="87"/>
      <c r="AJ3" s="37"/>
      <c r="AK3" s="37"/>
      <c r="AL3" s="37"/>
      <c r="AM3" s="87"/>
      <c r="AN3" s="37"/>
      <c r="AO3" s="37"/>
      <c r="AP3" s="37"/>
      <c r="AQ3" s="87"/>
      <c r="AR3" s="37"/>
      <c r="AS3" s="87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88"/>
      <c r="AG4" s="37"/>
      <c r="AH4" s="37"/>
      <c r="AI4" s="88"/>
      <c r="AJ4" s="37"/>
      <c r="AK4" s="37"/>
      <c r="AL4" s="37"/>
      <c r="AM4" s="88"/>
      <c r="AN4" s="37"/>
      <c r="AO4" s="37"/>
      <c r="AP4" s="37"/>
      <c r="AQ4" s="88"/>
      <c r="AR4" s="37"/>
      <c r="AS4" s="88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6/11</v>
      </c>
      <c r="C5" s="49">
        <f>ฉบับนักเรียน!C5</f>
        <v>42493</v>
      </c>
      <c r="D5" s="50" t="str">
        <f>ฉบับครู!D5</f>
        <v>นายชัยพร  ตันติเกตุ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32" si="1">SUM(H5,M5,R5,U5,AC5)</f>
        <v>0</v>
      </c>
      <c r="AG5" s="20" t="b">
        <f t="shared" ref="AG5:AG32" si="2">IF(L5=3,1,IF(L5=2,2,IF(L5=1,3)))</f>
        <v>0</v>
      </c>
      <c r="AH5" s="20">
        <f t="shared" ref="AH5:AH32" si="3">J5+L5+Q5+W5+AA5</f>
        <v>0</v>
      </c>
      <c r="AI5" s="20">
        <f t="shared" ref="AI5:AI32" si="4">SUM(J5,L5,Q5,W5,AA5)</f>
        <v>0</v>
      </c>
      <c r="AJ5" s="20" t="b">
        <f t="shared" ref="AJ5:AJ32" si="5">IF(Z5=3,1,IF(Z5=2,2,IF(Z5=1,3)))</f>
        <v>0</v>
      </c>
      <c r="AK5" s="20" t="b">
        <f t="shared" ref="AK5:AK32" si="6">IF(AD5=3,1,IF(AD5=2,2,IF(AD5=1,3)))</f>
        <v>0</v>
      </c>
      <c r="AL5" s="20">
        <f t="shared" ref="AL5:AL32" si="7">G5+O5+T5+Z5+AD5</f>
        <v>0</v>
      </c>
      <c r="AM5" s="20">
        <f t="shared" ref="AM5:AM32" si="8">SUM(G5,O5,T5,Z5,AD5)</f>
        <v>0</v>
      </c>
      <c r="AN5" s="20" t="b">
        <f t="shared" ref="AN5:AN32" si="9">IF(P5=3,1,IF(P5=2,2,IF(P5=1,3)))</f>
        <v>0</v>
      </c>
      <c r="AO5" s="20" t="b">
        <f t="shared" ref="AO5:AO32" si="10">IF(S5=3,1,IF(S5=2,2,IF(S5=1,3)))</f>
        <v>0</v>
      </c>
      <c r="AP5" s="20">
        <f t="shared" ref="AP5:AP32" si="11">K5+P5+S5+X5+AB5</f>
        <v>0</v>
      </c>
      <c r="AQ5" s="20">
        <f t="shared" ref="AQ5:AQ32" si="12">SUM(K5,P5,S5,X5,AB5)</f>
        <v>0</v>
      </c>
      <c r="AR5" s="20">
        <f t="shared" ref="AR5:AR32" si="13">F5+I5+N5+V5+Y5</f>
        <v>0</v>
      </c>
      <c r="AS5" s="20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6/11</v>
      </c>
      <c r="C6" s="49">
        <f>ฉบับนักเรียน!C6</f>
        <v>42866</v>
      </c>
      <c r="D6" s="52" t="str">
        <f>ฉบับนักเรียน!D6</f>
        <v>นายรัชพล  นาคผจญ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6/11</v>
      </c>
      <c r="C7" s="49">
        <f>ฉบับนักเรียน!C7</f>
        <v>42872</v>
      </c>
      <c r="D7" s="52" t="str">
        <f>ฉบับนักเรียน!D7</f>
        <v>นายปฏิภาณ  แซ่ลี่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6/11</v>
      </c>
      <c r="C8" s="49">
        <f>ฉบับนักเรียน!C8</f>
        <v>42933</v>
      </c>
      <c r="D8" s="52" t="str">
        <f>ฉบับนักเรียน!D8</f>
        <v>นายธนพัฒน์  ฉลาดเก็บ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6/11</v>
      </c>
      <c r="C9" s="49">
        <f>ฉบับนักเรียน!C9</f>
        <v>42935</v>
      </c>
      <c r="D9" s="52" t="str">
        <f>ฉบับนักเรียน!D9</f>
        <v>นายบุญพา  บุญเส็ง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6/11</v>
      </c>
      <c r="C10" s="49">
        <f>ฉบับนักเรียน!C10</f>
        <v>42937</v>
      </c>
      <c r="D10" s="52" t="str">
        <f>ฉบับนักเรียน!D10</f>
        <v>นายพีรณัฐ  เผือดจันทึก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6/11</v>
      </c>
      <c r="C11" s="49">
        <f>ฉบับนักเรียน!C11</f>
        <v>42970</v>
      </c>
      <c r="D11" s="52" t="str">
        <f>ฉบับนักเรียน!D11</f>
        <v>นายกฤตภาส  สีงาม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6/11</v>
      </c>
      <c r="C12" s="49">
        <f>ฉบับนักเรียน!C12</f>
        <v>43012</v>
      </c>
      <c r="D12" s="52" t="str">
        <f>ฉบับนักเรียน!D12</f>
        <v>นายถิรวัฒน์  ขาวเรือง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6/11</v>
      </c>
      <c r="C13" s="49">
        <f>ฉบับนักเรียน!C13</f>
        <v>43014</v>
      </c>
      <c r="D13" s="52" t="str">
        <f>ฉบับนักเรียน!D13</f>
        <v>นายธนวัฒน์  พิมพ์ทอง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6/11</v>
      </c>
      <c r="C14" s="49">
        <f>ฉบับนักเรียน!C14</f>
        <v>43021</v>
      </c>
      <c r="D14" s="52" t="str">
        <f>ฉบับนักเรียน!D14</f>
        <v>นายวุฒิชัย  กาวิน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6/11</v>
      </c>
      <c r="C15" s="49">
        <f>ฉบับนักเรียน!C15</f>
        <v>43023</v>
      </c>
      <c r="D15" s="52" t="str">
        <f>ฉบับนักเรียน!D15</f>
        <v>นายอมรินทร์  เพ็ญสุข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6/11</v>
      </c>
      <c r="C16" s="49">
        <f>ฉบับนักเรียน!C16</f>
        <v>43173</v>
      </c>
      <c r="D16" s="52" t="str">
        <f>ฉบับนักเรียน!D16</f>
        <v>นายจิรทีปต์  ทองสุข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6/11</v>
      </c>
      <c r="C17" s="49">
        <f>ฉบับนักเรียน!C17</f>
        <v>43174</v>
      </c>
      <c r="D17" s="52" t="str">
        <f>ฉบับนักเรียน!D17</f>
        <v>นายปรัตถกร  มงคลศิริ</v>
      </c>
      <c r="E17" s="20" t="str">
        <f>ฉบับนักเรียน!E17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6/11</v>
      </c>
      <c r="C18" s="49">
        <f>ฉบับนักเรียน!C18</f>
        <v>43256</v>
      </c>
      <c r="D18" s="52" t="str">
        <f>ฉบับนักเรียน!D18</f>
        <v>นายพงศกร  มะโนมัย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6/11</v>
      </c>
      <c r="C19" s="49">
        <f>ฉบับนักเรียน!C19</f>
        <v>43371</v>
      </c>
      <c r="D19" s="52" t="str">
        <f>ฉบับนักเรียน!D19</f>
        <v>นายฐิรภัทร  คงยงค์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6/11</v>
      </c>
      <c r="C20" s="49">
        <f>ฉบับนักเรียน!C20</f>
        <v>43964</v>
      </c>
      <c r="D20" s="52" t="str">
        <f>ฉบับนักเรียน!D20</f>
        <v>นายนันทิภาคย์  แก้วน้อย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6/11</v>
      </c>
      <c r="C21" s="49">
        <f>ฉบับนักเรียน!C21</f>
        <v>42833</v>
      </c>
      <c r="D21" s="52" t="str">
        <f>ฉบับนักเรียน!D21</f>
        <v>นางสาววรรณฤดี  จงกลณี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6/11</v>
      </c>
      <c r="C22" s="49">
        <f>ฉบับนักเรียน!C22</f>
        <v>42862</v>
      </c>
      <c r="D22" s="52" t="str">
        <f>ฉบับนักเรียน!D22</f>
        <v>นางสาวกรธิมา  นพศิริ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6/11</v>
      </c>
      <c r="C23" s="49">
        <f>ฉบับนักเรียน!C23</f>
        <v>42948</v>
      </c>
      <c r="D23" s="52" t="str">
        <f>ฉบับนักเรียน!D23</f>
        <v>นางสาวชนัญฤดี  สะพู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6/11</v>
      </c>
      <c r="C24" s="49">
        <f>ฉบับนักเรียน!C24</f>
        <v>42992</v>
      </c>
      <c r="D24" s="52" t="str">
        <f>ฉบับนักเรียน!D24</f>
        <v>นางสาวทวีพรรณ  ฉิมพาลี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6/11</v>
      </c>
      <c r="C25" s="49">
        <f>ฉบับนักเรียน!C25</f>
        <v>43000</v>
      </c>
      <c r="D25" s="52" t="str">
        <f>ฉบับนักเรียน!D25</f>
        <v>นางสาววรางคณา  ชัยมงคล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6/11</v>
      </c>
      <c r="C26" s="49">
        <f>ฉบับนักเรียน!C26</f>
        <v>43003</v>
      </c>
      <c r="D26" s="52" t="str">
        <f>ฉบับนักเรียน!D26</f>
        <v>นางสาวศลิษา  พลรัตน์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6/11</v>
      </c>
      <c r="C27" s="49">
        <f>ฉบับนักเรียน!C27</f>
        <v>43165</v>
      </c>
      <c r="D27" s="52" t="str">
        <f>ฉบับนักเรียน!D27</f>
        <v>นางสาววารี  ช้างเจริญ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6/11</v>
      </c>
      <c r="C28" s="49">
        <f>ฉบับนักเรียน!C28</f>
        <v>43189</v>
      </c>
      <c r="D28" s="52" t="str">
        <f>ฉบับนักเรียน!D28</f>
        <v>นางสาวเจนจิรา  ประจิตร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6/11</v>
      </c>
      <c r="C29" s="49">
        <f>ฉบับนักเรียน!C29</f>
        <v>43197</v>
      </c>
      <c r="D29" s="52" t="str">
        <f>ฉบับนักเรียน!D29</f>
        <v>นางสาวปิยะธิดา  ภูมิโคกรักษ์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6/11</v>
      </c>
      <c r="C30" s="49">
        <f>ฉบับนักเรียน!C30</f>
        <v>43248</v>
      </c>
      <c r="D30" s="52" t="str">
        <f>ฉบับนักเรียน!D30</f>
        <v>นางสาวอรัญญารัตน์  หาญชนะ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6/11</v>
      </c>
      <c r="C31" s="49">
        <f>ฉบับนักเรียน!C31</f>
        <v>43358</v>
      </c>
      <c r="D31" s="52" t="str">
        <f>ฉบับนักเรียน!D31</f>
        <v>นางสาวภาวิตา  วิรัตนพรกุล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6/11</v>
      </c>
      <c r="C32" s="49">
        <f>ฉบับนักเรียน!C32</f>
        <v>43372</v>
      </c>
      <c r="D32" s="52" t="str">
        <f>ฉบับนักเรียน!D32</f>
        <v>นางสาววรณัน  ผาสุข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/>
      <c r="C33" s="49"/>
      <c r="D33" s="52"/>
      <c r="E33" s="2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/>
      <c r="C34" s="49"/>
      <c r="D34" s="52"/>
      <c r="E34" s="2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/>
      <c r="C35" s="49"/>
      <c r="D35" s="52"/>
      <c r="E35" s="20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/>
      <c r="C36" s="49"/>
      <c r="D36" s="52"/>
      <c r="E36" s="20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/>
      <c r="C37" s="49"/>
      <c r="D37" s="52"/>
      <c r="E37" s="20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/>
      <c r="C38" s="49"/>
      <c r="D38" s="52"/>
      <c r="E38" s="20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/>
      <c r="C39" s="49"/>
      <c r="D39" s="52"/>
      <c r="E39" s="20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/>
      <c r="C40" s="49"/>
      <c r="D40" s="52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/>
      <c r="C41" s="49"/>
      <c r="D41" s="52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/>
      <c r="C42" s="49"/>
      <c r="D42" s="52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/>
      <c r="C43" s="49"/>
      <c r="D43" s="52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7" t="s">
        <v>62</v>
      </c>
      <c r="D56" s="90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7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1" t="s">
        <v>129</v>
      </c>
      <c r="D57" s="98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9"/>
      <c r="P57" s="90"/>
      <c r="Q57" s="90"/>
      <c r="R57" s="40"/>
      <c r="S57" s="89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9" t="s">
        <v>63</v>
      </c>
      <c r="D58" s="90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1"/>
      <c r="P58" s="90"/>
      <c r="Q58" s="90"/>
      <c r="R58" s="40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28" workbookViewId="0">
      <selection activeCell="C33" sqref="C33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2" t="s">
        <v>0</v>
      </c>
      <c r="C2" s="93"/>
      <c r="D2" s="93"/>
      <c r="E2" s="93"/>
      <c r="F2" s="94"/>
      <c r="G2" s="101" t="s">
        <v>70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55"/>
      <c r="R3" s="92" t="s">
        <v>76</v>
      </c>
      <c r="S3" s="94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6/11</v>
      </c>
      <c r="D5" s="49">
        <f>ฉบับนักเรียน!C5</f>
        <v>42493</v>
      </c>
      <c r="E5" s="52" t="str">
        <f>ฉบับนักเรียน!D5</f>
        <v>นายชัยพร  ตันติเกตุ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3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3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6/11</v>
      </c>
      <c r="D6" s="49">
        <f>ฉบับนักเรียน!C6</f>
        <v>42866</v>
      </c>
      <c r="E6" s="52" t="str">
        <f>ฉบับนักเรียน!D6</f>
        <v>นายรัชพล  นาคผจญ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6/11</v>
      </c>
      <c r="D7" s="49">
        <f>ฉบับนักเรียน!C7</f>
        <v>42872</v>
      </c>
      <c r="E7" s="52" t="str">
        <f>ฉบับนักเรียน!D7</f>
        <v>นายปฏิภาณ  แซ่ลี่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6/11</v>
      </c>
      <c r="D8" s="49">
        <f>ฉบับนักเรียน!C8</f>
        <v>42933</v>
      </c>
      <c r="E8" s="52" t="str">
        <f>ฉบับนักเรียน!D8</f>
        <v>นายธนพัฒน์  ฉลาดเก็บ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6/11</v>
      </c>
      <c r="D9" s="49">
        <f>ฉบับนักเรียน!C9</f>
        <v>42935</v>
      </c>
      <c r="E9" s="52" t="str">
        <f>ฉบับนักเรียน!D9</f>
        <v>นายบุญพา  บุญเส็ง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6/11</v>
      </c>
      <c r="D10" s="49">
        <f>ฉบับนักเรียน!C10</f>
        <v>42937</v>
      </c>
      <c r="E10" s="52" t="str">
        <f>ฉบับนักเรียน!D10</f>
        <v>นายพีรณัฐ  เผือดจันทึก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6/11</v>
      </c>
      <c r="D11" s="49">
        <f>ฉบับนักเรียน!C11</f>
        <v>42970</v>
      </c>
      <c r="E11" s="52" t="str">
        <f>ฉบับนักเรียน!D11</f>
        <v>นายกฤตภาส  สีงาม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6/11</v>
      </c>
      <c r="D12" s="49">
        <f>ฉบับนักเรียน!C12</f>
        <v>43012</v>
      </c>
      <c r="E12" s="52" t="str">
        <f>ฉบับนักเรียน!D12</f>
        <v>นายถิรวัฒน์  ขาวเรือง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6/11</v>
      </c>
      <c r="D13" s="49">
        <f>ฉบับนักเรียน!C13</f>
        <v>43014</v>
      </c>
      <c r="E13" s="52" t="str">
        <f>ฉบับนักเรียน!D13</f>
        <v>นายธนวัฒน์  พิมพ์ทอง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6/11</v>
      </c>
      <c r="D14" s="49">
        <f>ฉบับนักเรียน!C14</f>
        <v>43021</v>
      </c>
      <c r="E14" s="52" t="str">
        <f>ฉบับนักเรียน!D14</f>
        <v>นายวุฒิชัย  กาวิน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6/11</v>
      </c>
      <c r="D15" s="49">
        <f>ฉบับนักเรียน!C15</f>
        <v>43023</v>
      </c>
      <c r="E15" s="52" t="str">
        <f>ฉบับนักเรียน!D15</f>
        <v>นายอมรินทร์  เพ็ญสุข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6/11</v>
      </c>
      <c r="D16" s="49">
        <f>ฉบับนักเรียน!C16</f>
        <v>43173</v>
      </c>
      <c r="E16" s="52" t="str">
        <f>ฉบับนักเรียน!D16</f>
        <v>นายจิรทีปต์  ทองสุข</v>
      </c>
      <c r="F16" s="20" t="str">
        <f>ฉบับนักเรียน!E16</f>
        <v>ชาย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6/11</v>
      </c>
      <c r="D17" s="49">
        <f>ฉบับนักเรียน!C17</f>
        <v>43174</v>
      </c>
      <c r="E17" s="52" t="str">
        <f>ฉบับนักเรียน!D17</f>
        <v>นายปรัตถกร  มงคลศิริ</v>
      </c>
      <c r="F17" s="20" t="str">
        <f>ฉบับนักเรียน!E17</f>
        <v>ชาย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6/11</v>
      </c>
      <c r="D18" s="49">
        <f>ฉบับนักเรียน!C18</f>
        <v>43256</v>
      </c>
      <c r="E18" s="52" t="str">
        <f>ฉบับนักเรียน!D18</f>
        <v>นายพงศกร  มะโนมัย</v>
      </c>
      <c r="F18" s="20" t="str">
        <f>ฉบับนักเรียน!E18</f>
        <v>ชาย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6/11</v>
      </c>
      <c r="D19" s="49">
        <f>ฉบับนักเรียน!C19</f>
        <v>43371</v>
      </c>
      <c r="E19" s="52" t="str">
        <f>ฉบับนักเรียน!D19</f>
        <v>นายฐิรภัทร  คงยงค์</v>
      </c>
      <c r="F19" s="20" t="str">
        <f>ฉบับนักเรียน!E19</f>
        <v>ชาย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6/11</v>
      </c>
      <c r="D20" s="49">
        <f>ฉบับนักเรียน!C20</f>
        <v>43964</v>
      </c>
      <c r="E20" s="52" t="str">
        <f>ฉบับนักเรียน!D20</f>
        <v>นายนันทิภาคย์  แก้วน้อย</v>
      </c>
      <c r="F20" s="20" t="str">
        <f>ฉบับนักเรียน!E20</f>
        <v>ชาย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6/11</v>
      </c>
      <c r="D21" s="49">
        <f>ฉบับนักเรียน!C21</f>
        <v>42833</v>
      </c>
      <c r="E21" s="52" t="str">
        <f>ฉบับนักเรียน!D21</f>
        <v>นางสาววรรณฤดี  จงกลณี</v>
      </c>
      <c r="F21" s="20" t="str">
        <f>ฉบับนักเรียน!E21</f>
        <v>หญิง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6/11</v>
      </c>
      <c r="D22" s="49">
        <f>ฉบับนักเรียน!C22</f>
        <v>42862</v>
      </c>
      <c r="E22" s="52" t="str">
        <f>ฉบับนักเรียน!D22</f>
        <v>นางสาวกรธิมา  นพศิริ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6/11</v>
      </c>
      <c r="D23" s="49">
        <f>ฉบับนักเรียน!C23</f>
        <v>42948</v>
      </c>
      <c r="E23" s="52" t="str">
        <f>ฉบับนักเรียน!D23</f>
        <v>นางสาวชนัญฤดี  สะพู</v>
      </c>
      <c r="F23" s="20" t="str">
        <f>ฉบับนักเรียน!E23</f>
        <v>หญิง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6/11</v>
      </c>
      <c r="D24" s="49">
        <f>ฉบับนักเรียน!C24</f>
        <v>42992</v>
      </c>
      <c r="E24" s="52" t="str">
        <f>ฉบับนักเรียน!D24</f>
        <v>นางสาวทวีพรรณ  ฉิมพาลี</v>
      </c>
      <c r="F24" s="20" t="str">
        <f>ฉบับนักเรียน!E24</f>
        <v>หญิง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6/11</v>
      </c>
      <c r="D25" s="49">
        <f>ฉบับนักเรียน!C25</f>
        <v>43000</v>
      </c>
      <c r="E25" s="52" t="str">
        <f>ฉบับนักเรียน!D25</f>
        <v>นางสาววรางคณา  ชัยมงคล</v>
      </c>
      <c r="F25" s="20" t="str">
        <f>ฉบับนักเรียน!E25</f>
        <v>หญิง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6/11</v>
      </c>
      <c r="D26" s="49">
        <f>ฉบับนักเรียน!C26</f>
        <v>43003</v>
      </c>
      <c r="E26" s="52" t="str">
        <f>ฉบับนักเรียน!D26</f>
        <v>นางสาวศลิษา  พลรัตน์</v>
      </c>
      <c r="F26" s="20" t="str">
        <f>ฉบับนักเรียน!E26</f>
        <v>หญิง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6/11</v>
      </c>
      <c r="D27" s="49">
        <f>ฉบับนักเรียน!C27</f>
        <v>43165</v>
      </c>
      <c r="E27" s="52" t="str">
        <f>ฉบับนักเรียน!D27</f>
        <v>นางสาววารี  ช้างเจริญ</v>
      </c>
      <c r="F27" s="20" t="str">
        <f>ฉบับนักเรียน!E27</f>
        <v>หญิง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6/11</v>
      </c>
      <c r="D28" s="49">
        <f>ฉบับนักเรียน!C28</f>
        <v>43189</v>
      </c>
      <c r="E28" s="52" t="str">
        <f>ฉบับนักเรียน!D28</f>
        <v>นางสาวเจนจิรา  ประจิตร</v>
      </c>
      <c r="F28" s="20" t="str">
        <f>ฉบับนักเรียน!E28</f>
        <v>หญิง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6/11</v>
      </c>
      <c r="D29" s="49">
        <f>ฉบับนักเรียน!C29</f>
        <v>43197</v>
      </c>
      <c r="E29" s="52" t="str">
        <f>ฉบับนักเรียน!D29</f>
        <v>นางสาวปิยะธิดา  ภูมิโคกรักษ์</v>
      </c>
      <c r="F29" s="20" t="str">
        <f>ฉบับนักเรียน!E29</f>
        <v>หญิง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6/11</v>
      </c>
      <c r="D30" s="49">
        <f>ฉบับนักเรียน!C30</f>
        <v>43248</v>
      </c>
      <c r="E30" s="52" t="str">
        <f>ฉบับนักเรียน!D30</f>
        <v>นางสาวอรัญญารัตน์  หาญชนะ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6/11</v>
      </c>
      <c r="D31" s="49">
        <f>ฉบับนักเรียน!C31</f>
        <v>43358</v>
      </c>
      <c r="E31" s="52" t="str">
        <f>ฉบับนักเรียน!D31</f>
        <v>นางสาวภาวิตา  วิรัตนพรกุล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6/11</v>
      </c>
      <c r="D32" s="49">
        <f>ฉบับนักเรียน!C32</f>
        <v>43372</v>
      </c>
      <c r="E32" s="52" t="str">
        <f>ฉบับนักเรียน!D32</f>
        <v>นางสาววรณัน  ผาสุข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/>
      <c r="N57" s="89">
        <f>ฉบับผู้ปกครอง!S57</f>
        <v>0</v>
      </c>
      <c r="O57" s="90"/>
      <c r="P57" s="9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1" t="s">
        <v>63</v>
      </c>
      <c r="O58" s="90"/>
      <c r="P58" s="9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25" workbookViewId="0">
      <selection activeCell="C33" sqref="C33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2" t="s">
        <v>0</v>
      </c>
      <c r="C2" s="93"/>
      <c r="D2" s="93"/>
      <c r="E2" s="93"/>
      <c r="F2" s="94"/>
      <c r="G2" s="101" t="s">
        <v>82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55"/>
      <c r="R3" s="92" t="s">
        <v>76</v>
      </c>
      <c r="S3" s="94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6/11</v>
      </c>
      <c r="D5" s="49">
        <f>ฉบับนักเรียน!C5</f>
        <v>42493</v>
      </c>
      <c r="E5" s="52" t="str">
        <f>ฉบับนักเรียน!D5</f>
        <v>นายชัยพร  ตันติเกตุ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3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3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6/11</v>
      </c>
      <c r="D6" s="49">
        <f>ฉบับนักเรียน!C6</f>
        <v>42866</v>
      </c>
      <c r="E6" s="52" t="str">
        <f>ฉบับนักเรียน!D6</f>
        <v>นายรัชพล  นาคผจญ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6/11</v>
      </c>
      <c r="D7" s="49">
        <f>ฉบับนักเรียน!C7</f>
        <v>42872</v>
      </c>
      <c r="E7" s="52" t="str">
        <f>ฉบับนักเรียน!D7</f>
        <v>นายปฏิภาณ  แซ่ลี่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6/11</v>
      </c>
      <c r="D8" s="49">
        <f>ฉบับนักเรียน!C8</f>
        <v>42933</v>
      </c>
      <c r="E8" s="52" t="str">
        <f>ฉบับนักเรียน!D8</f>
        <v>นายธนพัฒน์  ฉลาดเก็บ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6/11</v>
      </c>
      <c r="D9" s="49">
        <f>ฉบับนักเรียน!C9</f>
        <v>42935</v>
      </c>
      <c r="E9" s="52" t="str">
        <f>ฉบับนักเรียน!D9</f>
        <v>นายบุญพา  บุญเส็ง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6/11</v>
      </c>
      <c r="D10" s="49">
        <f>ฉบับนักเรียน!C10</f>
        <v>42937</v>
      </c>
      <c r="E10" s="52" t="str">
        <f>ฉบับนักเรียน!D10</f>
        <v>นายพีรณัฐ  เผือดจันทึก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6/11</v>
      </c>
      <c r="D11" s="49">
        <f>ฉบับนักเรียน!C11</f>
        <v>42970</v>
      </c>
      <c r="E11" s="52" t="str">
        <f>ฉบับนักเรียน!D11</f>
        <v>นายกฤตภาส  สีงาม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6/11</v>
      </c>
      <c r="D12" s="49">
        <f>ฉบับนักเรียน!C12</f>
        <v>43012</v>
      </c>
      <c r="E12" s="52" t="str">
        <f>ฉบับนักเรียน!D12</f>
        <v>นายถิรวัฒน์  ขาวเรือง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6/11</v>
      </c>
      <c r="D13" s="49">
        <f>ฉบับนักเรียน!C13</f>
        <v>43014</v>
      </c>
      <c r="E13" s="52" t="str">
        <f>ฉบับนักเรียน!D13</f>
        <v>นายธนวัฒน์  พิมพ์ทอง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6/11</v>
      </c>
      <c r="D14" s="49">
        <f>ฉบับนักเรียน!C14</f>
        <v>43021</v>
      </c>
      <c r="E14" s="52" t="str">
        <f>ฉบับนักเรียน!D14</f>
        <v>นายวุฒิชัย  กาวิน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6/11</v>
      </c>
      <c r="D15" s="49">
        <f>ฉบับนักเรียน!C15</f>
        <v>43023</v>
      </c>
      <c r="E15" s="52" t="str">
        <f>ฉบับนักเรียน!D15</f>
        <v>นายอมรินทร์  เพ็ญสุข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6/11</v>
      </c>
      <c r="D16" s="49">
        <f>ฉบับนักเรียน!C16</f>
        <v>43173</v>
      </c>
      <c r="E16" s="52" t="str">
        <f>ฉบับนักเรียน!D16</f>
        <v>นายจิรทีปต์  ทองสุข</v>
      </c>
      <c r="F16" s="20" t="str">
        <f>ฉบับนักเรียน!E16</f>
        <v>ชาย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6/11</v>
      </c>
      <c r="D17" s="49">
        <f>ฉบับนักเรียน!C17</f>
        <v>43174</v>
      </c>
      <c r="E17" s="52" t="str">
        <f>ฉบับนักเรียน!D17</f>
        <v>นายปรัตถกร  มงคลศิริ</v>
      </c>
      <c r="F17" s="20" t="str">
        <f>ฉบับนักเรียน!E17</f>
        <v>ชาย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6/11</v>
      </c>
      <c r="D18" s="49">
        <f>ฉบับนักเรียน!C18</f>
        <v>43256</v>
      </c>
      <c r="E18" s="52" t="str">
        <f>ฉบับนักเรียน!D18</f>
        <v>นายพงศกร  มะโนมัย</v>
      </c>
      <c r="F18" s="20" t="str">
        <f>ฉบับนักเรียน!E18</f>
        <v>ชาย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6/11</v>
      </c>
      <c r="D19" s="49">
        <f>ฉบับนักเรียน!C19</f>
        <v>43371</v>
      </c>
      <c r="E19" s="52" t="str">
        <f>ฉบับนักเรียน!D19</f>
        <v>นายฐิรภัทร  คงยงค์</v>
      </c>
      <c r="F19" s="20" t="str">
        <f>ฉบับนักเรียน!E19</f>
        <v>ชาย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6/11</v>
      </c>
      <c r="D20" s="49">
        <f>ฉบับนักเรียน!C20</f>
        <v>43964</v>
      </c>
      <c r="E20" s="52" t="str">
        <f>ฉบับนักเรียน!D20</f>
        <v>นายนันทิภาคย์  แก้วน้อย</v>
      </c>
      <c r="F20" s="20" t="str">
        <f>ฉบับนักเรียน!E20</f>
        <v>ชาย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6/11</v>
      </c>
      <c r="D21" s="49">
        <f>ฉบับนักเรียน!C21</f>
        <v>42833</v>
      </c>
      <c r="E21" s="52" t="str">
        <f>ฉบับนักเรียน!D21</f>
        <v>นางสาววรรณฤดี  จงกลณี</v>
      </c>
      <c r="F21" s="20" t="str">
        <f>ฉบับนักเรียน!E21</f>
        <v>หญิง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6/11</v>
      </c>
      <c r="D22" s="49">
        <f>ฉบับนักเรียน!C22</f>
        <v>42862</v>
      </c>
      <c r="E22" s="52" t="str">
        <f>ฉบับนักเรียน!D22</f>
        <v>นางสาวกรธิมา  นพศิริ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6/11</v>
      </c>
      <c r="D23" s="49">
        <f>ฉบับนักเรียน!C23</f>
        <v>42948</v>
      </c>
      <c r="E23" s="52" t="str">
        <f>ฉบับนักเรียน!D23</f>
        <v>นางสาวชนัญฤดี  สะพู</v>
      </c>
      <c r="F23" s="20" t="str">
        <f>ฉบับนักเรียน!E23</f>
        <v>หญิง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6/11</v>
      </c>
      <c r="D24" s="49">
        <f>ฉบับนักเรียน!C24</f>
        <v>42992</v>
      </c>
      <c r="E24" s="52" t="str">
        <f>ฉบับนักเรียน!D24</f>
        <v>นางสาวทวีพรรณ  ฉิมพาลี</v>
      </c>
      <c r="F24" s="20" t="str">
        <f>ฉบับนักเรียน!E24</f>
        <v>หญิง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6/11</v>
      </c>
      <c r="D25" s="49">
        <f>ฉบับนักเรียน!C25</f>
        <v>43000</v>
      </c>
      <c r="E25" s="52" t="str">
        <f>ฉบับนักเรียน!D25</f>
        <v>นางสาววรางคณา  ชัยมงคล</v>
      </c>
      <c r="F25" s="20" t="str">
        <f>ฉบับนักเรียน!E25</f>
        <v>หญิง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6/11</v>
      </c>
      <c r="D26" s="49">
        <f>ฉบับนักเรียน!C26</f>
        <v>43003</v>
      </c>
      <c r="E26" s="52" t="str">
        <f>ฉบับนักเรียน!D26</f>
        <v>นางสาวศลิษา  พลรัตน์</v>
      </c>
      <c r="F26" s="20" t="str">
        <f>ฉบับนักเรียน!E26</f>
        <v>หญิง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6/11</v>
      </c>
      <c r="D27" s="49">
        <f>ฉบับนักเรียน!C27</f>
        <v>43165</v>
      </c>
      <c r="E27" s="52" t="str">
        <f>ฉบับนักเรียน!D27</f>
        <v>นางสาววารี  ช้างเจริญ</v>
      </c>
      <c r="F27" s="20" t="str">
        <f>ฉบับนักเรียน!E27</f>
        <v>หญิง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6/11</v>
      </c>
      <c r="D28" s="49">
        <f>ฉบับนักเรียน!C28</f>
        <v>43189</v>
      </c>
      <c r="E28" s="52" t="str">
        <f>ฉบับนักเรียน!D28</f>
        <v>นางสาวเจนจิรา  ประจิตร</v>
      </c>
      <c r="F28" s="20" t="str">
        <f>ฉบับนักเรียน!E28</f>
        <v>หญิง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6/11</v>
      </c>
      <c r="D29" s="49">
        <f>ฉบับนักเรียน!C29</f>
        <v>43197</v>
      </c>
      <c r="E29" s="52" t="str">
        <f>ฉบับนักเรียน!D29</f>
        <v>นางสาวปิยะธิดา  ภูมิโคกรักษ์</v>
      </c>
      <c r="F29" s="20" t="str">
        <f>ฉบับนักเรียน!E29</f>
        <v>หญิง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6/11</v>
      </c>
      <c r="D30" s="49">
        <f>ฉบับนักเรียน!C30</f>
        <v>43248</v>
      </c>
      <c r="E30" s="52" t="str">
        <f>ฉบับนักเรียน!D30</f>
        <v>นางสาวอรัญญารัตน์  หาญชนะ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6/11</v>
      </c>
      <c r="D31" s="49">
        <f>ฉบับนักเรียน!C31</f>
        <v>43358</v>
      </c>
      <c r="E31" s="52" t="str">
        <f>ฉบับนักเรียน!D31</f>
        <v>นางสาวภาวิตา  วิรัตนพรกุล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6/11</v>
      </c>
      <c r="D32" s="49">
        <f>ฉบับนักเรียน!C32</f>
        <v>43372</v>
      </c>
      <c r="E32" s="52" t="str">
        <f>ฉบับนักเรียน!D32</f>
        <v>นางสาววรณัน  ผาสุข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/>
      <c r="N57" s="89">
        <f>equal1!N57</f>
        <v>0</v>
      </c>
      <c r="O57" s="90"/>
      <c r="P57" s="90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1" t="s">
        <v>63</v>
      </c>
      <c r="O58" s="90"/>
      <c r="P58" s="90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33" sqref="C33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2" t="s">
        <v>0</v>
      </c>
      <c r="C2" s="93"/>
      <c r="D2" s="93"/>
      <c r="E2" s="93"/>
      <c r="F2" s="94"/>
      <c r="G2" s="101" t="s">
        <v>83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55"/>
      <c r="R3" s="92" t="s">
        <v>76</v>
      </c>
      <c r="S3" s="94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6/11</v>
      </c>
      <c r="D5" s="49">
        <f>ฉบับนักเรียน!C5</f>
        <v>42493</v>
      </c>
      <c r="E5" s="52" t="str">
        <f>ฉบับนักเรียน!D5</f>
        <v>นายชัยพร  ตันติเกตุ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3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3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6/11</v>
      </c>
      <c r="D6" s="49">
        <f>ฉบับนักเรียน!C6</f>
        <v>42866</v>
      </c>
      <c r="E6" s="52" t="str">
        <f>ฉบับนักเรียน!D6</f>
        <v>นายรัชพล  นาคผจญ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6/11</v>
      </c>
      <c r="D7" s="49">
        <f>ฉบับนักเรียน!C7</f>
        <v>42872</v>
      </c>
      <c r="E7" s="52" t="str">
        <f>ฉบับนักเรียน!D7</f>
        <v>นายปฏิภาณ  แซ่ลี่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6/11</v>
      </c>
      <c r="D8" s="49">
        <f>ฉบับนักเรียน!C8</f>
        <v>42933</v>
      </c>
      <c r="E8" s="52" t="str">
        <f>ฉบับนักเรียน!D8</f>
        <v>นายธนพัฒน์  ฉลาดเก็บ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6/11</v>
      </c>
      <c r="D9" s="49">
        <f>ฉบับนักเรียน!C9</f>
        <v>42935</v>
      </c>
      <c r="E9" s="52" t="str">
        <f>ฉบับนักเรียน!D9</f>
        <v>นายบุญพา  บุญเส็ง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6/11</v>
      </c>
      <c r="D10" s="49">
        <f>ฉบับนักเรียน!C10</f>
        <v>42937</v>
      </c>
      <c r="E10" s="52" t="str">
        <f>ฉบับนักเรียน!D10</f>
        <v>นายพีรณัฐ  เผือดจันทึก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6/11</v>
      </c>
      <c r="D11" s="49">
        <f>ฉบับนักเรียน!C11</f>
        <v>42970</v>
      </c>
      <c r="E11" s="52" t="str">
        <f>ฉบับนักเรียน!D11</f>
        <v>นายกฤตภาส  สีงาม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6/11</v>
      </c>
      <c r="D12" s="49">
        <f>ฉบับนักเรียน!C12</f>
        <v>43012</v>
      </c>
      <c r="E12" s="52" t="str">
        <f>ฉบับนักเรียน!D12</f>
        <v>นายถิรวัฒน์  ขาวเรือง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6/11</v>
      </c>
      <c r="D13" s="49">
        <f>ฉบับนักเรียน!C13</f>
        <v>43014</v>
      </c>
      <c r="E13" s="52" t="str">
        <f>ฉบับนักเรียน!D13</f>
        <v>นายธนวัฒน์  พิมพ์ทอง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6/11</v>
      </c>
      <c r="D14" s="49">
        <f>ฉบับนักเรียน!C14</f>
        <v>43021</v>
      </c>
      <c r="E14" s="52" t="str">
        <f>ฉบับนักเรียน!D14</f>
        <v>นายวุฒิชัย  กาวิน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6/11</v>
      </c>
      <c r="D15" s="49">
        <f>ฉบับนักเรียน!C15</f>
        <v>43023</v>
      </c>
      <c r="E15" s="52" t="str">
        <f>ฉบับนักเรียน!D15</f>
        <v>นายอมรินทร์  เพ็ญสุข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6/11</v>
      </c>
      <c r="D16" s="49">
        <f>ฉบับนักเรียน!C16</f>
        <v>43173</v>
      </c>
      <c r="E16" s="52" t="str">
        <f>ฉบับนักเรียน!D16</f>
        <v>นายจิรทีปต์  ทองสุข</v>
      </c>
      <c r="F16" s="20" t="str">
        <f>ฉบับนักเรียน!E16</f>
        <v>ชาย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6/11</v>
      </c>
      <c r="D17" s="49">
        <f>ฉบับนักเรียน!C17</f>
        <v>43174</v>
      </c>
      <c r="E17" s="52" t="str">
        <f>ฉบับนักเรียน!D17</f>
        <v>นายปรัตถกร  มงคลศิริ</v>
      </c>
      <c r="F17" s="20" t="str">
        <f>ฉบับนักเรียน!E17</f>
        <v>ชาย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6/11</v>
      </c>
      <c r="D18" s="49">
        <f>ฉบับนักเรียน!C18</f>
        <v>43256</v>
      </c>
      <c r="E18" s="52" t="str">
        <f>ฉบับนักเรียน!D18</f>
        <v>นายพงศกร  มะโนมัย</v>
      </c>
      <c r="F18" s="20" t="str">
        <f>ฉบับนักเรียน!E18</f>
        <v>ชาย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6/11</v>
      </c>
      <c r="D19" s="49">
        <f>ฉบับนักเรียน!C19</f>
        <v>43371</v>
      </c>
      <c r="E19" s="52" t="str">
        <f>ฉบับนักเรียน!D19</f>
        <v>นายฐิรภัทร  คงยงค์</v>
      </c>
      <c r="F19" s="20" t="str">
        <f>ฉบับนักเรียน!E19</f>
        <v>ชาย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6/11</v>
      </c>
      <c r="D20" s="49">
        <f>ฉบับนักเรียน!C20</f>
        <v>43964</v>
      </c>
      <c r="E20" s="52" t="str">
        <f>ฉบับนักเรียน!D20</f>
        <v>นายนันทิภาคย์  แก้วน้อย</v>
      </c>
      <c r="F20" s="20" t="str">
        <f>ฉบับนักเรียน!E20</f>
        <v>ชาย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6/11</v>
      </c>
      <c r="D21" s="49">
        <f>ฉบับนักเรียน!C21</f>
        <v>42833</v>
      </c>
      <c r="E21" s="52" t="str">
        <f>ฉบับนักเรียน!D21</f>
        <v>นางสาววรรณฤดี  จงกลณี</v>
      </c>
      <c r="F21" s="20" t="str">
        <f>ฉบับนักเรียน!E21</f>
        <v>หญิง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6/11</v>
      </c>
      <c r="D22" s="49">
        <f>ฉบับนักเรียน!C22</f>
        <v>42862</v>
      </c>
      <c r="E22" s="52" t="str">
        <f>ฉบับนักเรียน!D22</f>
        <v>นางสาวกรธิมา  นพศิริ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6/11</v>
      </c>
      <c r="D23" s="49">
        <f>ฉบับนักเรียน!C23</f>
        <v>42948</v>
      </c>
      <c r="E23" s="52" t="str">
        <f>ฉบับนักเรียน!D23</f>
        <v>นางสาวชนัญฤดี  สะพู</v>
      </c>
      <c r="F23" s="20" t="str">
        <f>ฉบับนักเรียน!E23</f>
        <v>หญิง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6/11</v>
      </c>
      <c r="D24" s="49">
        <f>ฉบับนักเรียน!C24</f>
        <v>42992</v>
      </c>
      <c r="E24" s="52" t="str">
        <f>ฉบับนักเรียน!D24</f>
        <v>นางสาวทวีพรรณ  ฉิมพาลี</v>
      </c>
      <c r="F24" s="20" t="str">
        <f>ฉบับนักเรียน!E24</f>
        <v>หญิง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6/11</v>
      </c>
      <c r="D25" s="49">
        <f>ฉบับนักเรียน!C25</f>
        <v>43000</v>
      </c>
      <c r="E25" s="52" t="str">
        <f>ฉบับนักเรียน!D25</f>
        <v>นางสาววรางคณา  ชัยมงคล</v>
      </c>
      <c r="F25" s="20" t="str">
        <f>ฉบับนักเรียน!E25</f>
        <v>หญิง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6/11</v>
      </c>
      <c r="D26" s="49">
        <f>ฉบับนักเรียน!C26</f>
        <v>43003</v>
      </c>
      <c r="E26" s="52" t="str">
        <f>ฉบับนักเรียน!D26</f>
        <v>นางสาวศลิษา  พลรัตน์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6/11</v>
      </c>
      <c r="D27" s="49">
        <f>ฉบับนักเรียน!C27</f>
        <v>43165</v>
      </c>
      <c r="E27" s="52" t="str">
        <f>ฉบับนักเรียน!D27</f>
        <v>นางสาววารี  ช้างเจริญ</v>
      </c>
      <c r="F27" s="20" t="str">
        <f>ฉบับนักเรียน!E27</f>
        <v>หญิง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6/11</v>
      </c>
      <c r="D28" s="49">
        <f>ฉบับนักเรียน!C28</f>
        <v>43189</v>
      </c>
      <c r="E28" s="52" t="str">
        <f>ฉบับนักเรียน!D28</f>
        <v>นางสาวเจนจิรา  ประจิตร</v>
      </c>
      <c r="F28" s="20" t="str">
        <f>ฉบับนักเรียน!E28</f>
        <v>หญิง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6/11</v>
      </c>
      <c r="D29" s="49">
        <f>ฉบับนักเรียน!C29</f>
        <v>43197</v>
      </c>
      <c r="E29" s="52" t="str">
        <f>ฉบับนักเรียน!D29</f>
        <v>นางสาวปิยะธิดา  ภูมิโคกรักษ์</v>
      </c>
      <c r="F29" s="20" t="str">
        <f>ฉบับนักเรียน!E29</f>
        <v>หญิง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6/11</v>
      </c>
      <c r="D30" s="49">
        <f>ฉบับนักเรียน!C30</f>
        <v>43248</v>
      </c>
      <c r="E30" s="52" t="str">
        <f>ฉบับนักเรียน!D30</f>
        <v>นางสาวอรัญญารัตน์  หาญชนะ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6/11</v>
      </c>
      <c r="D31" s="49">
        <f>ฉบับนักเรียน!C31</f>
        <v>43358</v>
      </c>
      <c r="E31" s="52" t="str">
        <f>ฉบับนักเรียน!D31</f>
        <v>นางสาวภาวิตา  วิรัตนพรกุล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6/11</v>
      </c>
      <c r="D32" s="49">
        <f>ฉบับนักเรียน!C32</f>
        <v>43372</v>
      </c>
      <c r="E32" s="52" t="str">
        <f>ฉบับนักเรียน!D32</f>
        <v>นางสาววรณัน  ผาสุข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/>
      <c r="N57" s="89">
        <f>equal2!N57</f>
        <v>0</v>
      </c>
      <c r="O57" s="90"/>
      <c r="P57" s="9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1" t="s">
        <v>63</v>
      </c>
      <c r="O58" s="90"/>
      <c r="P58" s="9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28" workbookViewId="0">
      <selection activeCell="C33" sqref="C33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92" t="s">
        <v>0</v>
      </c>
      <c r="C2" s="93"/>
      <c r="D2" s="93"/>
      <c r="E2" s="93"/>
      <c r="F2" s="94"/>
      <c r="G2" s="55"/>
      <c r="H2" s="102" t="s">
        <v>84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6/11</v>
      </c>
      <c r="D5" s="49">
        <f>ฉบับนักเรียน!C5</f>
        <v>42493</v>
      </c>
      <c r="E5" s="52" t="str">
        <f>ฉบับนักเรียน!D5</f>
        <v>นายชัยพร  ตันติเกตุ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3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3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3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6/11</v>
      </c>
      <c r="D6" s="49">
        <f>ฉบับนักเรียน!C6</f>
        <v>42866</v>
      </c>
      <c r="E6" s="52" t="str">
        <f>ฉบับนักเรียน!D6</f>
        <v>นายรัชพล  นาคผจญ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6/11</v>
      </c>
      <c r="D7" s="49">
        <f>ฉบับนักเรียน!C7</f>
        <v>42872</v>
      </c>
      <c r="E7" s="52" t="str">
        <f>ฉบับนักเรียน!D7</f>
        <v>นายปฏิภาณ  แซ่ลี่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6/11</v>
      </c>
      <c r="D8" s="49">
        <f>ฉบับนักเรียน!C8</f>
        <v>42933</v>
      </c>
      <c r="E8" s="52" t="str">
        <f>ฉบับนักเรียน!D8</f>
        <v>นายธนพัฒน์  ฉลาดเก็บ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6/11</v>
      </c>
      <c r="D9" s="49">
        <f>ฉบับนักเรียน!C9</f>
        <v>42935</v>
      </c>
      <c r="E9" s="52" t="str">
        <f>ฉบับนักเรียน!D9</f>
        <v>นายบุญพา  บุญเส็ง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6/11</v>
      </c>
      <c r="D10" s="49">
        <f>ฉบับนักเรียน!C10</f>
        <v>42937</v>
      </c>
      <c r="E10" s="52" t="str">
        <f>ฉบับนักเรียน!D10</f>
        <v>นายพีรณัฐ  เผือดจันทึก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6/11</v>
      </c>
      <c r="D11" s="49">
        <f>ฉบับนักเรียน!C11</f>
        <v>42970</v>
      </c>
      <c r="E11" s="52" t="str">
        <f>ฉบับนักเรียน!D11</f>
        <v>นายกฤตภาส  สีงาม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6/11</v>
      </c>
      <c r="D12" s="49">
        <f>ฉบับนักเรียน!C12</f>
        <v>43012</v>
      </c>
      <c r="E12" s="52" t="str">
        <f>ฉบับนักเรียน!D12</f>
        <v>นายถิรวัฒน์  ขาวเรือง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6/11</v>
      </c>
      <c r="D13" s="49">
        <f>ฉบับนักเรียน!C13</f>
        <v>43014</v>
      </c>
      <c r="E13" s="52" t="str">
        <f>ฉบับนักเรียน!D13</f>
        <v>นายธนวัฒน์  พิมพ์ทอง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6/11</v>
      </c>
      <c r="D14" s="49">
        <f>ฉบับนักเรียน!C14</f>
        <v>43021</v>
      </c>
      <c r="E14" s="52" t="str">
        <f>ฉบับนักเรียน!D14</f>
        <v>นายวุฒิชัย  กาวิน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6/11</v>
      </c>
      <c r="D15" s="49">
        <f>ฉบับนักเรียน!C15</f>
        <v>43023</v>
      </c>
      <c r="E15" s="52" t="str">
        <f>ฉบับนักเรียน!D15</f>
        <v>นายอมรินทร์  เพ็ญสุข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6/11</v>
      </c>
      <c r="D16" s="49">
        <f>ฉบับนักเรียน!C16</f>
        <v>43173</v>
      </c>
      <c r="E16" s="52" t="str">
        <f>ฉบับนักเรียน!D16</f>
        <v>นายจิรทีปต์  ทองสุข</v>
      </c>
      <c r="F16" s="26" t="str">
        <f>ฉบับนักเรียน!E16</f>
        <v>ชาย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6/11</v>
      </c>
      <c r="D17" s="49">
        <f>ฉบับนักเรียน!C17</f>
        <v>43174</v>
      </c>
      <c r="E17" s="52" t="str">
        <f>ฉบับนักเรียน!D17</f>
        <v>นายปรัตถกร  มงคลศิริ</v>
      </c>
      <c r="F17" s="26" t="str">
        <f>ฉบับนักเรียน!E17</f>
        <v>ชาย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6/11</v>
      </c>
      <c r="D18" s="49">
        <f>ฉบับนักเรียน!C18</f>
        <v>43256</v>
      </c>
      <c r="E18" s="52" t="str">
        <f>ฉบับนักเรียน!D18</f>
        <v>นายพงศกร  มะโนมัย</v>
      </c>
      <c r="F18" s="26" t="str">
        <f>ฉบับนักเรียน!E18</f>
        <v>ชาย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6/11</v>
      </c>
      <c r="D19" s="49">
        <f>ฉบับนักเรียน!C19</f>
        <v>43371</v>
      </c>
      <c r="E19" s="52" t="str">
        <f>ฉบับนักเรียน!D19</f>
        <v>นายฐิรภัทร  คงยงค์</v>
      </c>
      <c r="F19" s="26" t="str">
        <f>ฉบับนักเรียน!E19</f>
        <v>ชาย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6/11</v>
      </c>
      <c r="D20" s="49">
        <f>ฉบับนักเรียน!C20</f>
        <v>43964</v>
      </c>
      <c r="E20" s="52" t="str">
        <f>ฉบับนักเรียน!D20</f>
        <v>นายนันทิภาคย์  แก้วน้อย</v>
      </c>
      <c r="F20" s="26" t="str">
        <f>ฉบับนักเรียน!E20</f>
        <v>ชาย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6/11</v>
      </c>
      <c r="D21" s="49">
        <f>ฉบับนักเรียน!C21</f>
        <v>42833</v>
      </c>
      <c r="E21" s="52" t="str">
        <f>ฉบับนักเรียน!D21</f>
        <v>นางสาววรรณฤดี  จงกลณี</v>
      </c>
      <c r="F21" s="26" t="str">
        <f>ฉบับนักเรียน!E21</f>
        <v>หญิง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6/11</v>
      </c>
      <c r="D22" s="49">
        <f>ฉบับนักเรียน!C22</f>
        <v>42862</v>
      </c>
      <c r="E22" s="52" t="str">
        <f>ฉบับนักเรียน!D22</f>
        <v>นางสาวกรธิมา  นพศิริ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6/11</v>
      </c>
      <c r="D23" s="49">
        <f>ฉบับนักเรียน!C23</f>
        <v>42948</v>
      </c>
      <c r="E23" s="52" t="str">
        <f>ฉบับนักเรียน!D23</f>
        <v>นางสาวชนัญฤดี  สะพู</v>
      </c>
      <c r="F23" s="26" t="str">
        <f>ฉบับนักเรียน!E23</f>
        <v>หญิง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6/11</v>
      </c>
      <c r="D24" s="49">
        <f>ฉบับนักเรียน!C24</f>
        <v>42992</v>
      </c>
      <c r="E24" s="52" t="str">
        <f>ฉบับนักเรียน!D24</f>
        <v>นางสาวทวีพรรณ  ฉิมพาลี</v>
      </c>
      <c r="F24" s="26" t="str">
        <f>ฉบับนักเรียน!E24</f>
        <v>หญิง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6/11</v>
      </c>
      <c r="D25" s="49">
        <f>ฉบับนักเรียน!C25</f>
        <v>43000</v>
      </c>
      <c r="E25" s="52" t="str">
        <f>ฉบับนักเรียน!D25</f>
        <v>นางสาววรางคณา  ชัยมงคล</v>
      </c>
      <c r="F25" s="26" t="str">
        <f>ฉบับนักเรียน!E25</f>
        <v>หญิง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6/11</v>
      </c>
      <c r="D26" s="49">
        <f>ฉบับนักเรียน!C26</f>
        <v>43003</v>
      </c>
      <c r="E26" s="52" t="str">
        <f>ฉบับนักเรียน!D26</f>
        <v>นางสาวศลิษา  พลรัตน์</v>
      </c>
      <c r="F26" s="26" t="str">
        <f>ฉบับนักเรียน!E26</f>
        <v>หญิง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6/11</v>
      </c>
      <c r="D27" s="49">
        <f>ฉบับนักเรียน!C27</f>
        <v>43165</v>
      </c>
      <c r="E27" s="52" t="str">
        <f>ฉบับนักเรียน!D27</f>
        <v>นางสาววารี  ช้างเจริญ</v>
      </c>
      <c r="F27" s="26" t="str">
        <f>ฉบับนักเรียน!E27</f>
        <v>หญิง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6/11</v>
      </c>
      <c r="D28" s="49">
        <f>ฉบับนักเรียน!C28</f>
        <v>43189</v>
      </c>
      <c r="E28" s="52" t="str">
        <f>ฉบับนักเรียน!D28</f>
        <v>นางสาวเจนจิรา  ประจิตร</v>
      </c>
      <c r="F28" s="26" t="str">
        <f>ฉบับนักเรียน!E28</f>
        <v>หญิง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6/11</v>
      </c>
      <c r="D29" s="49">
        <f>ฉบับนักเรียน!C29</f>
        <v>43197</v>
      </c>
      <c r="E29" s="52" t="str">
        <f>ฉบับนักเรียน!D29</f>
        <v>นางสาวปิยะธิดา  ภูมิโคกรักษ์</v>
      </c>
      <c r="F29" s="26" t="str">
        <f>ฉบับนักเรียน!E29</f>
        <v>หญิง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6/11</v>
      </c>
      <c r="D30" s="49">
        <f>ฉบับนักเรียน!C30</f>
        <v>43248</v>
      </c>
      <c r="E30" s="52" t="str">
        <f>ฉบับนักเรียน!D30</f>
        <v>นางสาวอรัญญารัตน์  หาญชนะ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6/11</v>
      </c>
      <c r="D31" s="49">
        <f>ฉบับนักเรียน!C31</f>
        <v>43358</v>
      </c>
      <c r="E31" s="52" t="str">
        <f>ฉบับนักเรียน!D31</f>
        <v>นางสาวภาวิตา  วิรัตนพรกุล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6/11</v>
      </c>
      <c r="D32" s="49">
        <f>ฉบับนักเรียน!C32</f>
        <v>43372</v>
      </c>
      <c r="E32" s="52" t="str">
        <f>ฉบับนักเรียน!D32</f>
        <v>นางสาววรณัน  ผาสุข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/>
      <c r="N57" s="89">
        <f>equal3!N57</f>
        <v>0</v>
      </c>
      <c r="O57" s="90"/>
      <c r="P57" s="9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1" t="s">
        <v>63</v>
      </c>
      <c r="O58" s="90"/>
      <c r="P58" s="9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2" zoomScale="80" zoomScaleNormal="80" workbookViewId="0">
      <selection activeCell="C33" sqref="C33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2" t="s">
        <v>0</v>
      </c>
      <c r="C2" s="93"/>
      <c r="D2" s="93"/>
      <c r="E2" s="93"/>
      <c r="F2" s="94"/>
      <c r="G2" s="57"/>
      <c r="H2" s="102" t="s">
        <v>85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6/11</v>
      </c>
      <c r="D5" s="49">
        <f>ฉบับนักเรียน!C5</f>
        <v>42493</v>
      </c>
      <c r="E5" s="52" t="str">
        <f>ฉบับนักเรียน!D5</f>
        <v>นายชัยพร  ตันติเกตุ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3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3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3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6/11</v>
      </c>
      <c r="D6" s="49">
        <f>ฉบับนักเรียน!C6</f>
        <v>42866</v>
      </c>
      <c r="E6" s="52" t="str">
        <f>ฉบับนักเรียน!D6</f>
        <v>นายรัชพล  นาคผจญ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6/11</v>
      </c>
      <c r="D7" s="49">
        <f>ฉบับนักเรียน!C7</f>
        <v>42872</v>
      </c>
      <c r="E7" s="52" t="str">
        <f>ฉบับนักเรียน!D7</f>
        <v>นายปฏิภาณ  แซ่ลี่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6/11</v>
      </c>
      <c r="D8" s="49">
        <f>ฉบับนักเรียน!C8</f>
        <v>42933</v>
      </c>
      <c r="E8" s="52" t="str">
        <f>ฉบับนักเรียน!D8</f>
        <v>นายธนพัฒน์  ฉลาดเก็บ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6/11</v>
      </c>
      <c r="D9" s="49">
        <f>ฉบับนักเรียน!C9</f>
        <v>42935</v>
      </c>
      <c r="E9" s="52" t="str">
        <f>ฉบับนักเรียน!D9</f>
        <v>นายบุญพา  บุญเส็ง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6/11</v>
      </c>
      <c r="D10" s="49">
        <f>ฉบับนักเรียน!C10</f>
        <v>42937</v>
      </c>
      <c r="E10" s="52" t="str">
        <f>ฉบับนักเรียน!D10</f>
        <v>นายพีรณัฐ  เผือดจันทึก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6/11</v>
      </c>
      <c r="D11" s="49">
        <f>ฉบับนักเรียน!C11</f>
        <v>42970</v>
      </c>
      <c r="E11" s="52" t="str">
        <f>ฉบับนักเรียน!D11</f>
        <v>นายกฤตภาส  สีงาม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6/11</v>
      </c>
      <c r="D12" s="49">
        <f>ฉบับนักเรียน!C12</f>
        <v>43012</v>
      </c>
      <c r="E12" s="52" t="str">
        <f>ฉบับนักเรียน!D12</f>
        <v>นายถิรวัฒน์  ขาวเรือง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6/11</v>
      </c>
      <c r="D13" s="49">
        <f>ฉบับนักเรียน!C13</f>
        <v>43014</v>
      </c>
      <c r="E13" s="52" t="str">
        <f>ฉบับนักเรียน!D13</f>
        <v>นายธนวัฒน์  พิมพ์ทอง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6/11</v>
      </c>
      <c r="D14" s="49">
        <f>ฉบับนักเรียน!C14</f>
        <v>43021</v>
      </c>
      <c r="E14" s="52" t="str">
        <f>ฉบับนักเรียน!D14</f>
        <v>นายวุฒิชัย  กาวิน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6/11</v>
      </c>
      <c r="D15" s="49">
        <f>ฉบับนักเรียน!C15</f>
        <v>43023</v>
      </c>
      <c r="E15" s="52" t="str">
        <f>ฉบับนักเรียน!D15</f>
        <v>นายอมรินทร์  เพ็ญสุข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6/11</v>
      </c>
      <c r="D16" s="49">
        <f>ฉบับนักเรียน!C16</f>
        <v>43173</v>
      </c>
      <c r="E16" s="52" t="str">
        <f>ฉบับนักเรียน!D16</f>
        <v>นายจิรทีปต์  ทองสุข</v>
      </c>
      <c r="F16" s="26" t="str">
        <f>ฉบับนักเรียน!E16</f>
        <v>ชาย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6/11</v>
      </c>
      <c r="D17" s="49">
        <f>ฉบับนักเรียน!C17</f>
        <v>43174</v>
      </c>
      <c r="E17" s="52" t="str">
        <f>ฉบับนักเรียน!D17</f>
        <v>นายปรัตถกร  มงคลศิริ</v>
      </c>
      <c r="F17" s="26" t="str">
        <f>ฉบับนักเรียน!E17</f>
        <v>ชาย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6/11</v>
      </c>
      <c r="D18" s="49">
        <f>ฉบับนักเรียน!C18</f>
        <v>43256</v>
      </c>
      <c r="E18" s="52" t="str">
        <f>ฉบับนักเรียน!D18</f>
        <v>นายพงศกร  มะโนมัย</v>
      </c>
      <c r="F18" s="26" t="str">
        <f>ฉบับนักเรียน!E18</f>
        <v>ชาย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6/11</v>
      </c>
      <c r="D19" s="49">
        <f>ฉบับนักเรียน!C19</f>
        <v>43371</v>
      </c>
      <c r="E19" s="52" t="str">
        <f>ฉบับนักเรียน!D19</f>
        <v>นายฐิรภัทร  คงยงค์</v>
      </c>
      <c r="F19" s="26" t="str">
        <f>ฉบับนักเรียน!E19</f>
        <v>ชาย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6/11</v>
      </c>
      <c r="D20" s="49">
        <f>ฉบับนักเรียน!C20</f>
        <v>43964</v>
      </c>
      <c r="E20" s="52" t="str">
        <f>ฉบับนักเรียน!D20</f>
        <v>นายนันทิภาคย์  แก้วน้อย</v>
      </c>
      <c r="F20" s="26" t="str">
        <f>ฉบับนักเรียน!E20</f>
        <v>ชาย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6/11</v>
      </c>
      <c r="D21" s="49">
        <f>ฉบับนักเรียน!C21</f>
        <v>42833</v>
      </c>
      <c r="E21" s="52" t="str">
        <f>ฉบับนักเรียน!D21</f>
        <v>นางสาววรรณฤดี  จงกลณี</v>
      </c>
      <c r="F21" s="26" t="str">
        <f>ฉบับนักเรียน!E21</f>
        <v>หญิง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6/11</v>
      </c>
      <c r="D22" s="49">
        <f>ฉบับนักเรียน!C22</f>
        <v>42862</v>
      </c>
      <c r="E22" s="52" t="str">
        <f>ฉบับนักเรียน!D22</f>
        <v>นางสาวกรธิมา  นพศิริ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6/11</v>
      </c>
      <c r="D23" s="49">
        <f>ฉบับนักเรียน!C23</f>
        <v>42948</v>
      </c>
      <c r="E23" s="52" t="str">
        <f>ฉบับนักเรียน!D23</f>
        <v>นางสาวชนัญฤดี  สะพู</v>
      </c>
      <c r="F23" s="26" t="str">
        <f>ฉบับนักเรียน!E23</f>
        <v>หญิง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6/11</v>
      </c>
      <c r="D24" s="49">
        <f>ฉบับนักเรียน!C24</f>
        <v>42992</v>
      </c>
      <c r="E24" s="52" t="str">
        <f>ฉบับนักเรียน!D24</f>
        <v>นางสาวทวีพรรณ  ฉิมพาลี</v>
      </c>
      <c r="F24" s="26" t="str">
        <f>ฉบับนักเรียน!E24</f>
        <v>หญิง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6/11</v>
      </c>
      <c r="D25" s="49">
        <f>ฉบับนักเรียน!C25</f>
        <v>43000</v>
      </c>
      <c r="E25" s="52" t="str">
        <f>ฉบับนักเรียน!D25</f>
        <v>นางสาววรางคณา  ชัยมงคล</v>
      </c>
      <c r="F25" s="26" t="str">
        <f>ฉบับนักเรียน!E25</f>
        <v>หญิง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6/11</v>
      </c>
      <c r="D26" s="49">
        <f>ฉบับนักเรียน!C26</f>
        <v>43003</v>
      </c>
      <c r="E26" s="52" t="str">
        <f>ฉบับนักเรียน!D26</f>
        <v>นางสาวศลิษา  พลรัตน์</v>
      </c>
      <c r="F26" s="26" t="str">
        <f>ฉบับนักเรียน!E26</f>
        <v>หญิง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6/11</v>
      </c>
      <c r="D27" s="49">
        <f>ฉบับนักเรียน!C27</f>
        <v>43165</v>
      </c>
      <c r="E27" s="52" t="str">
        <f>ฉบับนักเรียน!D27</f>
        <v>นางสาววารี  ช้างเจริญ</v>
      </c>
      <c r="F27" s="26" t="str">
        <f>ฉบับนักเรียน!E27</f>
        <v>หญิง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6/11</v>
      </c>
      <c r="D28" s="49">
        <f>ฉบับนักเรียน!C28</f>
        <v>43189</v>
      </c>
      <c r="E28" s="52" t="str">
        <f>ฉบับนักเรียน!D28</f>
        <v>นางสาวเจนจิรา  ประจิตร</v>
      </c>
      <c r="F28" s="26" t="str">
        <f>ฉบับนักเรียน!E28</f>
        <v>หญิง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6/11</v>
      </c>
      <c r="D29" s="49">
        <f>ฉบับนักเรียน!C29</f>
        <v>43197</v>
      </c>
      <c r="E29" s="52" t="str">
        <f>ฉบับนักเรียน!D29</f>
        <v>นางสาวปิยะธิดา  ภูมิโคกรักษ์</v>
      </c>
      <c r="F29" s="26" t="str">
        <f>ฉบับนักเรียน!E29</f>
        <v>หญิง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6/11</v>
      </c>
      <c r="D30" s="49">
        <f>ฉบับนักเรียน!C30</f>
        <v>43248</v>
      </c>
      <c r="E30" s="52" t="str">
        <f>ฉบับนักเรียน!D30</f>
        <v>นางสาวอรัญญารัตน์  หาญชนะ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6/11</v>
      </c>
      <c r="D31" s="49">
        <f>ฉบับนักเรียน!C31</f>
        <v>43358</v>
      </c>
      <c r="E31" s="52" t="str">
        <f>ฉบับนักเรียน!D31</f>
        <v>นางสาวภาวิตา  วิรัตนพรกุล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6/11</v>
      </c>
      <c r="D32" s="49">
        <f>ฉบับนักเรียน!C32</f>
        <v>43372</v>
      </c>
      <c r="E32" s="52" t="str">
        <f>ฉบับนักเรียน!D32</f>
        <v>นางสาววรณัน  ผาสุข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/>
      <c r="N57" s="89">
        <f>report1!N57</f>
        <v>0</v>
      </c>
      <c r="O57" s="90"/>
      <c r="P57" s="9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25" zoomScale="90" zoomScaleNormal="90" workbookViewId="0">
      <selection activeCell="C33" sqref="C33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2" t="s">
        <v>0</v>
      </c>
      <c r="C2" s="93"/>
      <c r="D2" s="93"/>
      <c r="E2" s="93"/>
      <c r="F2" s="94"/>
      <c r="G2" s="57"/>
      <c r="H2" s="102" t="s">
        <v>86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2" t="str">
        <f>ฉบับนักเรียน!A3</f>
        <v xml:space="preserve">นายนทีกานต์ สุนทร  </v>
      </c>
      <c r="C3" s="93"/>
      <c r="D3" s="93"/>
      <c r="E3" s="93"/>
      <c r="F3" s="94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6/11</v>
      </c>
      <c r="D5" s="76">
        <f>ฉบับนักเรียน!C5</f>
        <v>42493</v>
      </c>
      <c r="E5" s="42" t="str">
        <f>ฉบับนักเรียน!D5</f>
        <v>นายชัยพร  ตันติเกตุ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3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3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3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6/11</v>
      </c>
      <c r="D6" s="76">
        <f>ฉบับนักเรียน!C6</f>
        <v>42866</v>
      </c>
      <c r="E6" s="42" t="str">
        <f>ฉบับนักเรียน!D6</f>
        <v>นายรัชพล  นาคผจญ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6/11</v>
      </c>
      <c r="D7" s="76">
        <f>ฉบับนักเรียน!C7</f>
        <v>42872</v>
      </c>
      <c r="E7" s="42" t="str">
        <f>ฉบับนักเรียน!D7</f>
        <v>นายปฏิภาณ  แซ่ลี่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6/11</v>
      </c>
      <c r="D8" s="76">
        <f>ฉบับนักเรียน!C8</f>
        <v>42933</v>
      </c>
      <c r="E8" s="42" t="str">
        <f>ฉบับนักเรียน!D8</f>
        <v>นายธนพัฒน์  ฉลาดเก็บ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6/11</v>
      </c>
      <c r="D9" s="76">
        <f>ฉบับนักเรียน!C9</f>
        <v>42935</v>
      </c>
      <c r="E9" s="42" t="str">
        <f>ฉบับนักเรียน!D9</f>
        <v>นายบุญพา  บุญเส็ง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6/11</v>
      </c>
      <c r="D10" s="76">
        <f>ฉบับนักเรียน!C10</f>
        <v>42937</v>
      </c>
      <c r="E10" s="42" t="str">
        <f>ฉบับนักเรียน!D10</f>
        <v>นายพีรณัฐ  เผือดจันทึก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6/11</v>
      </c>
      <c r="D11" s="76">
        <f>ฉบับนักเรียน!C11</f>
        <v>42970</v>
      </c>
      <c r="E11" s="42" t="str">
        <f>ฉบับนักเรียน!D11</f>
        <v>นายกฤตภาส  สีงาม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6/11</v>
      </c>
      <c r="D12" s="76">
        <f>ฉบับนักเรียน!C12</f>
        <v>43012</v>
      </c>
      <c r="E12" s="42" t="str">
        <f>ฉบับนักเรียน!D12</f>
        <v>นายถิรวัฒน์  ขาวเรือง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6/11</v>
      </c>
      <c r="D13" s="76">
        <f>ฉบับนักเรียน!C13</f>
        <v>43014</v>
      </c>
      <c r="E13" s="42" t="str">
        <f>ฉบับนักเรียน!D13</f>
        <v>นายธนวัฒน์  พิมพ์ทอง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6/11</v>
      </c>
      <c r="D14" s="76">
        <f>ฉบับนักเรียน!C14</f>
        <v>43021</v>
      </c>
      <c r="E14" s="42" t="str">
        <f>ฉบับนักเรียน!D14</f>
        <v>นายวุฒิชัย  กาวิน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6/11</v>
      </c>
      <c r="D15" s="76">
        <f>ฉบับนักเรียน!C15</f>
        <v>43023</v>
      </c>
      <c r="E15" s="42" t="str">
        <f>ฉบับนักเรียน!D15</f>
        <v>นายอมรินทร์  เพ็ญสุข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6/11</v>
      </c>
      <c r="D16" s="76">
        <f>ฉบับนักเรียน!C16</f>
        <v>43173</v>
      </c>
      <c r="E16" s="42" t="str">
        <f>ฉบับนักเรียน!D16</f>
        <v>นายจิรทีปต์  ทองสุข</v>
      </c>
      <c r="F16" s="26" t="str">
        <f>ฉบับนักเรียน!E16</f>
        <v>ชาย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6/11</v>
      </c>
      <c r="D17" s="76">
        <f>ฉบับนักเรียน!C17</f>
        <v>43174</v>
      </c>
      <c r="E17" s="42" t="str">
        <f>ฉบับนักเรียน!D17</f>
        <v>นายปรัตถกร  มงคลศิริ</v>
      </c>
      <c r="F17" s="26" t="str">
        <f>ฉบับนักเรียน!E17</f>
        <v>ชาย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6/11</v>
      </c>
      <c r="D18" s="76">
        <f>ฉบับนักเรียน!C18</f>
        <v>43256</v>
      </c>
      <c r="E18" s="42" t="str">
        <f>ฉบับนักเรียน!D18</f>
        <v>นายพงศกร  มะโนมัย</v>
      </c>
      <c r="F18" s="26" t="str">
        <f>ฉบับนักเรียน!E18</f>
        <v>ชาย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6/11</v>
      </c>
      <c r="D19" s="76">
        <f>ฉบับนักเรียน!C19</f>
        <v>43371</v>
      </c>
      <c r="E19" s="42" t="str">
        <f>ฉบับนักเรียน!D19</f>
        <v>นายฐิรภัทร  คงยงค์</v>
      </c>
      <c r="F19" s="26" t="str">
        <f>ฉบับนักเรียน!E19</f>
        <v>ชาย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6/11</v>
      </c>
      <c r="D20" s="76">
        <f>ฉบับนักเรียน!C20</f>
        <v>43964</v>
      </c>
      <c r="E20" s="42" t="str">
        <f>ฉบับนักเรียน!D20</f>
        <v>นายนันทิภาคย์  แก้วน้อย</v>
      </c>
      <c r="F20" s="26" t="str">
        <f>ฉบับนักเรียน!E20</f>
        <v>ชาย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6/11</v>
      </c>
      <c r="D21" s="76">
        <f>ฉบับนักเรียน!C21</f>
        <v>42833</v>
      </c>
      <c r="E21" s="42" t="str">
        <f>ฉบับนักเรียน!D21</f>
        <v>นางสาววรรณฤดี  จงกลณี</v>
      </c>
      <c r="F21" s="26" t="str">
        <f>ฉบับนักเรียน!E21</f>
        <v>หญิง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6/11</v>
      </c>
      <c r="D22" s="76">
        <f>ฉบับนักเรียน!C22</f>
        <v>42862</v>
      </c>
      <c r="E22" s="42" t="str">
        <f>ฉบับนักเรียน!D22</f>
        <v>นางสาวกรธิมา  นพศิริ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6/11</v>
      </c>
      <c r="D23" s="76">
        <f>ฉบับนักเรียน!C23</f>
        <v>42948</v>
      </c>
      <c r="E23" s="42" t="str">
        <f>ฉบับนักเรียน!D23</f>
        <v>นางสาวชนัญฤดี  สะพู</v>
      </c>
      <c r="F23" s="26" t="str">
        <f>ฉบับนักเรียน!E23</f>
        <v>หญิง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6/11</v>
      </c>
      <c r="D24" s="76">
        <f>ฉบับนักเรียน!C24</f>
        <v>42992</v>
      </c>
      <c r="E24" s="42" t="str">
        <f>ฉบับนักเรียน!D24</f>
        <v>นางสาวทวีพรรณ  ฉิมพาลี</v>
      </c>
      <c r="F24" s="26" t="str">
        <f>ฉบับนักเรียน!E24</f>
        <v>หญิง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6/11</v>
      </c>
      <c r="D25" s="76">
        <f>ฉบับนักเรียน!C25</f>
        <v>43000</v>
      </c>
      <c r="E25" s="42" t="str">
        <f>ฉบับนักเรียน!D25</f>
        <v>นางสาววรางคณา  ชัยมงคล</v>
      </c>
      <c r="F25" s="26" t="str">
        <f>ฉบับนักเรียน!E25</f>
        <v>หญิง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6/11</v>
      </c>
      <c r="D26" s="76">
        <f>ฉบับนักเรียน!C26</f>
        <v>43003</v>
      </c>
      <c r="E26" s="42" t="str">
        <f>ฉบับนักเรียน!D26</f>
        <v>นางสาวศลิษา  พลรัตน์</v>
      </c>
      <c r="F26" s="26" t="str">
        <f>ฉบับนักเรียน!E26</f>
        <v>หญิง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6/11</v>
      </c>
      <c r="D27" s="76">
        <f>ฉบับนักเรียน!C27</f>
        <v>43165</v>
      </c>
      <c r="E27" s="42" t="str">
        <f>ฉบับนักเรียน!D27</f>
        <v>นางสาววารี  ช้างเจริญ</v>
      </c>
      <c r="F27" s="26" t="str">
        <f>ฉบับนักเรียน!E27</f>
        <v>หญิง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6/11</v>
      </c>
      <c r="D28" s="76">
        <f>ฉบับนักเรียน!C28</f>
        <v>43189</v>
      </c>
      <c r="E28" s="42" t="str">
        <f>ฉบับนักเรียน!D28</f>
        <v>นางสาวเจนจิรา  ประจิตร</v>
      </c>
      <c r="F28" s="26" t="str">
        <f>ฉบับนักเรียน!E28</f>
        <v>หญิง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6/11</v>
      </c>
      <c r="D29" s="76">
        <f>ฉบับนักเรียน!C29</f>
        <v>43197</v>
      </c>
      <c r="E29" s="42" t="str">
        <f>ฉบับนักเรียน!D29</f>
        <v>นางสาวปิยะธิดา  ภูมิโคกรักษ์</v>
      </c>
      <c r="F29" s="26" t="str">
        <f>ฉบับนักเรียน!E29</f>
        <v>หญิง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6/11</v>
      </c>
      <c r="D30" s="76">
        <f>ฉบับนักเรียน!C30</f>
        <v>43248</v>
      </c>
      <c r="E30" s="42" t="str">
        <f>ฉบับนักเรียน!D30</f>
        <v>นางสาวอรัญญารัตน์  หาญชนะ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6/11</v>
      </c>
      <c r="D31" s="76">
        <f>ฉบับนักเรียน!C31</f>
        <v>43358</v>
      </c>
      <c r="E31" s="42" t="str">
        <f>ฉบับนักเรียน!D31</f>
        <v>นางสาวภาวิตา  วิรัตนพรกุล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6/11</v>
      </c>
      <c r="D32" s="76">
        <f>ฉบับนักเรียน!C32</f>
        <v>43372</v>
      </c>
      <c r="E32" s="42" t="str">
        <f>ฉบับนักเรียน!D32</f>
        <v>นางสาววรณัน  ผาสุข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76"/>
      <c r="E33" s="4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76"/>
      <c r="E34" s="4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76"/>
      <c r="E35" s="4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76"/>
      <c r="E36" s="4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76"/>
      <c r="E37" s="4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76"/>
      <c r="E38" s="4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76"/>
      <c r="E39" s="4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76"/>
      <c r="E40" s="4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76"/>
      <c r="E41" s="4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76"/>
      <c r="E42" s="4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76"/>
      <c r="E43" s="4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นายนทีกานต์ สุนทร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9">
        <f>report1!N57</f>
        <v>0</v>
      </c>
      <c r="O57" s="90"/>
      <c r="P57" s="9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